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3"/>
  <workbookPr/>
  <mc:AlternateContent xmlns:mc="http://schemas.openxmlformats.org/markup-compatibility/2006">
    <mc:Choice Requires="x15">
      <x15ac:absPath xmlns:x15ac="http://schemas.microsoft.com/office/spreadsheetml/2010/11/ac" url="/Users/pook/Desktop/"/>
    </mc:Choice>
  </mc:AlternateContent>
  <xr:revisionPtr revIDLastSave="0" documentId="8_{D2AE41CD-E6C2-A045-87D0-6455B5EE15D6}" xr6:coauthVersionLast="47" xr6:coauthVersionMax="47" xr10:uidLastSave="{00000000-0000-0000-0000-000000000000}"/>
  <bookViews>
    <workbookView xWindow="0" yWindow="660" windowWidth="30240" windowHeight="18980" tabRatio="500" activeTab="6" xr2:uid="{00000000-000D-0000-FFFF-FFFF00000000}"/>
  </bookViews>
  <sheets>
    <sheet name="00 คำแนะนำ" sheetId="1" r:id="rId1"/>
    <sheet name="01 Business Context" sheetId="2" r:id="rId2"/>
    <sheet name="02 Financial Data" sheetId="3" r:id="rId3"/>
    <sheet name="03 Cash Flow" sheetId="4" r:id="rId4"/>
    <sheet name="04 Scenario" sheetId="5" r:id="rId5"/>
    <sheet name="05 Dashboard" sheetId="6" r:id="rId6"/>
    <sheet name="06 Checklist" sheetId="7" r:id="rId7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3" i="4" l="1"/>
  <c r="O23" i="4"/>
  <c r="N23" i="4"/>
  <c r="M23" i="4"/>
  <c r="L23" i="4"/>
  <c r="K23" i="4"/>
  <c r="J23" i="4"/>
  <c r="I23" i="4"/>
  <c r="H23" i="4"/>
  <c r="G23" i="4"/>
  <c r="F23" i="4"/>
  <c r="E23" i="4"/>
  <c r="K22" i="4"/>
  <c r="J22" i="4"/>
  <c r="P21" i="4"/>
  <c r="O21" i="4"/>
  <c r="N21" i="4"/>
  <c r="M21" i="4"/>
  <c r="L21" i="4"/>
  <c r="K21" i="4"/>
  <c r="J21" i="4"/>
  <c r="I21" i="4"/>
  <c r="I22" i="4" s="1"/>
  <c r="H21" i="4"/>
  <c r="G21" i="4"/>
  <c r="F21" i="4"/>
  <c r="E21" i="4"/>
  <c r="D21" i="4"/>
  <c r="P12" i="4"/>
  <c r="P22" i="4" s="1"/>
  <c r="O12" i="4"/>
  <c r="O22" i="4" s="1"/>
  <c r="N12" i="4"/>
  <c r="N22" i="4" s="1"/>
  <c r="M12" i="4"/>
  <c r="M22" i="4" s="1"/>
  <c r="L12" i="4"/>
  <c r="L22" i="4" s="1"/>
  <c r="K12" i="4"/>
  <c r="J12" i="4"/>
  <c r="I12" i="4"/>
  <c r="H12" i="4"/>
  <c r="H22" i="4" s="1"/>
  <c r="G12" i="4"/>
  <c r="G22" i="4" s="1"/>
  <c r="F12" i="4"/>
  <c r="F22" i="4" s="1"/>
  <c r="E12" i="4"/>
  <c r="E22" i="4" s="1"/>
  <c r="D12" i="4"/>
  <c r="D22" i="4" s="1"/>
  <c r="D25" i="4" s="1"/>
  <c r="J16" i="3"/>
  <c r="J15" i="3"/>
  <c r="J17" i="3" s="1"/>
  <c r="J18" i="3" s="1"/>
  <c r="H15" i="3"/>
  <c r="H16" i="3" s="1"/>
  <c r="G15" i="3"/>
  <c r="G16" i="3" s="1"/>
  <c r="J12" i="3"/>
  <c r="H12" i="3"/>
  <c r="G12" i="3"/>
  <c r="F12" i="3"/>
  <c r="F15" i="3" s="1"/>
  <c r="E12" i="3"/>
  <c r="E15" i="3" s="1"/>
  <c r="J10" i="3"/>
  <c r="I10" i="3"/>
  <c r="H10" i="3"/>
  <c r="G10" i="3"/>
  <c r="F10" i="3"/>
  <c r="E10" i="3"/>
  <c r="D10" i="3"/>
  <c r="C10" i="3"/>
  <c r="J9" i="3"/>
  <c r="I9" i="3"/>
  <c r="I12" i="3" s="1"/>
  <c r="I15" i="3" s="1"/>
  <c r="H9" i="3"/>
  <c r="G9" i="3"/>
  <c r="F9" i="3"/>
  <c r="E9" i="3"/>
  <c r="D9" i="3"/>
  <c r="D12" i="3" s="1"/>
  <c r="D15" i="3" s="1"/>
  <c r="C9" i="3"/>
  <c r="C12" i="3" s="1"/>
  <c r="C15" i="3" s="1"/>
  <c r="D26" i="4" l="1"/>
  <c r="E7" i="4"/>
  <c r="E25" i="4" s="1"/>
  <c r="I16" i="3"/>
  <c r="I17" i="3"/>
  <c r="I18" i="3" s="1"/>
  <c r="E16" i="3"/>
  <c r="E17" i="3" s="1"/>
  <c r="E18" i="3" s="1"/>
  <c r="F16" i="3"/>
  <c r="F17" i="3" s="1"/>
  <c r="F18" i="3" s="1"/>
  <c r="D16" i="3"/>
  <c r="D17" i="3" s="1"/>
  <c r="D18" i="3" s="1"/>
  <c r="C16" i="3"/>
  <c r="C17" i="3" s="1"/>
  <c r="C18" i="3" s="1"/>
  <c r="G17" i="3"/>
  <c r="G18" i="3" s="1"/>
  <c r="H17" i="3"/>
  <c r="H18" i="3" s="1"/>
  <c r="E26" i="4" l="1"/>
  <c r="F7" i="4"/>
  <c r="F25" i="4" s="1"/>
  <c r="F26" i="4" l="1"/>
  <c r="G7" i="4"/>
  <c r="G25" i="4" s="1"/>
  <c r="H7" i="4" l="1"/>
  <c r="H25" i="4" s="1"/>
  <c r="G26" i="4"/>
  <c r="I7" i="4" l="1"/>
  <c r="I25" i="4" s="1"/>
  <c r="H26" i="4"/>
  <c r="J7" i="4" l="1"/>
  <c r="J25" i="4" s="1"/>
  <c r="I26" i="4"/>
  <c r="K7" i="4" l="1"/>
  <c r="K25" i="4" s="1"/>
  <c r="J26" i="4"/>
  <c r="K26" i="4" l="1"/>
  <c r="L7" i="4"/>
  <c r="L25" i="4" s="1"/>
  <c r="L26" i="4" l="1"/>
  <c r="M7" i="4"/>
  <c r="M25" i="4" s="1"/>
  <c r="M26" i="4" l="1"/>
  <c r="N7" i="4"/>
  <c r="N25" i="4" s="1"/>
  <c r="N26" i="4" l="1"/>
  <c r="O7" i="4"/>
  <c r="O25" i="4" s="1"/>
  <c r="O26" i="4" l="1"/>
  <c r="P7" i="4"/>
  <c r="P25" i="4" s="1"/>
  <c r="P26" i="4" s="1"/>
</calcChain>
</file>

<file path=xl/sharedStrings.xml><?xml version="1.0" encoding="utf-8"?>
<sst xmlns="http://schemas.openxmlformats.org/spreadsheetml/2006/main" count="285" uniqueCount="240">
  <si>
    <t>CFO Day 2 — Pre-Workshop Data Preparation Form</t>
  </si>
  <si>
    <t>แบบฟอร์มเตรียมข้อมูลขั้นต่ำสำหรับใช้ในวันอบรม 8 พฤษภาคม 2569</t>
  </si>
  <si>
    <t>ระบบสีในไฟล์นี้</t>
  </si>
  <si>
    <t>ช่องที่ท่านต้องกรอก</t>
  </si>
  <si>
    <t>ตัวอักษรน้ำเงิน — ข้อมูลของธุรกิจท่าน</t>
  </si>
  <si>
    <t>ตัวอย่างการกรอก</t>
  </si>
  <si>
    <t>ตัวเอียงสีเทา — ใช้เป็นแนวทางอย่างเดียว</t>
  </si>
  <si>
    <t>ค่าที่คำนวณอัตโนมัติ</t>
  </si>
  <si>
    <t>ตัวอักษรดำหนา — Excel จะคำนวณให้</t>
  </si>
  <si>
    <t>ส่วนหัวข้อ</t>
  </si>
  <si>
    <t>สีกรมท่า — ห้ามแก้</t>
  </si>
  <si>
    <t>วิธีใช้ไฟล์นี้</t>
  </si>
  <si>
    <t>1.  อ่านชีท ‘คำแนะนำ’ นี้ก่อน — เข้าใจระบบสีและข้อกำหนด PDPA</t>
  </si>
  <si>
    <t>2.  ทำตามชีท 01 → 02 → 03 → 04 → 05 ตามลำดับ</t>
  </si>
  <si>
    <t>3.  ในแต่ละชีท ดู ‘คอลัมน์ตัวอย่าง’ ก่อน แล้วค่อยกรอก ‘คอลัมน์ของท่าน’</t>
  </si>
  <si>
    <t>4.  ถ้าข้อมูลใดยังไม่มี — ปล่อยว่างได้ (แต่ระบุไว้ในชีท 06 Checklist)</t>
  </si>
  <si>
    <t>5.  ทำเสร็จแล้ว เปิดชีท 06 ตรวจ Checklist ทั้งหมดก่อนเข้าคลาส</t>
  </si>
  <si>
    <t>6.  วันอบรม นำไฟล์นี้มาด้วย (Notebook + USB / Cloud)</t>
  </si>
  <si>
    <t>⚠  PDPA Compliance — สำคัญมาก</t>
  </si>
  <si>
    <t>•  ใช้ข้อมูลจริงได้ แต่ ‘ลบชื่อ’ ก่อน — ใช้ ‘ลูกค้า A, B, C’ แทนชื่อจริง</t>
  </si>
  <si>
    <t>•  ห้ามใส่ เลขบัตรประชาชน / เลขผู้เสียภาษี / เบอร์โทร / อีเมล</t>
  </si>
  <si>
    <t>•  ห้ามใส่ ชื่อพนักงาน / เงินเดือนรายบุคคล (ใส่เป็นยอดรวมเท่านั้น)</t>
  </si>
  <si>
    <t>•  ตัวเลขรายได้/ต้นทุน/กำไร = ใช้ได้ (เป็นข้อมูลธุรกิจ ไม่ใช่ข้อมูลส่วนบุคคล)</t>
  </si>
  <si>
    <t>•  ถ้าไม่มั่นใจ → ใช้ Dummy Data ที่ใกล้เคียงความจริง (ปรับขึ้น/ลง 10-20%)</t>
  </si>
  <si>
    <t>💡  Rule of Thumb: ถ้าข้อมูลหลุดแล้วท่านไม่โอเค — อย่าใส่ในไฟล์นี้</t>
  </si>
  <si>
    <t>Dr.Pook GreenVision  |  ดร.พัฒนพงศ์ เพ็งจันทร์  |  090 915 4282</t>
  </si>
  <si>
    <t>15.1  Business Context</t>
  </si>
  <si>
    <t>บริบทธุรกิจของท่าน — ใช้ในทุก Workshop ของวันอบรม</t>
  </si>
  <si>
    <t>รายการ</t>
  </si>
  <si>
    <t>ตัวอย่าง (อ่านอย่างเดียว)</t>
  </si>
  <si>
    <t>ของท่าน (กรอกที่นี่)</t>
  </si>
  <si>
    <t>ชื่อธุรกิจ (เปลี่ยนชื่อจริงเป็นรหัส)</t>
  </si>
  <si>
    <t>ABC Furniture Co., Ltd.</t>
  </si>
  <si>
    <t>ประเภทธุรกิจ (เลือก 1 จาก 7 กลุ่ม) ★</t>
  </si>
  <si>
    <t>Trading / Export</t>
  </si>
  <si>
    <t xml:space="preserve">   ▸ Manufacturing | Retail/Omnichannel | Services | Hospitality &amp; F&amp;B | Construction | Real Estate | Trading/Export</t>
  </si>
  <si>
    <t>รายได้รวมปีล่าสุด (ล้านบาท)</t>
  </si>
  <si>
    <t>85</t>
  </si>
  <si>
    <t>จำนวนพนักงาน</t>
  </si>
  <si>
    <t>42 คน</t>
  </si>
  <si>
    <t>ปีที่ก่อตั้ง</t>
  </si>
  <si>
    <t>2558 (อายุ 11 ปี)</t>
  </si>
  <si>
    <t>รายได้หลัก (Top 3)</t>
  </si>
  <si>
    <t>1) เฟอร์นิเจอร์ Built-in (60%)  2) เฟอร์นิเจอร์สำเร็จ (30%)  3) Project Design (10%)</t>
  </si>
  <si>
    <t>ต้นทุนหลัก (Top 5)</t>
  </si>
  <si>
    <t>วัตถุดิบไม้/Hardware 55%, ค่าแรง 18%, ขนส่ง 8%, ค่าเช่า 5%, อื่น ๆ 14%</t>
  </si>
  <si>
    <t>ลูกค้าหลัก (ไม่ระบุชื่อจริง) ★</t>
  </si>
  <si>
    <t>ลูกค้า A: Property Developer ใหญ่ ~30%  /  ลูกค้า B: โรงแรม ~15%  /  อื่น ๆ ~55%</t>
  </si>
  <si>
    <t xml:space="preserve">   ▸ ★ Top 3 Customer Concentration — สำคัญมากสำหรับ Risk Analysis</t>
  </si>
  <si>
    <t>Top 3 Supplier Concentration ★</t>
  </si>
  <si>
    <t>Supplier A: ไม้นำเข้า ~40%  /  Supplier B: Hardware ~20%  /  อื่น ~40%</t>
  </si>
  <si>
    <t xml:space="preserve">   ▸ ★ ใช้สำหรับ Cost Scenario</t>
  </si>
  <si>
    <t>ช่องทางขาย</t>
  </si>
  <si>
    <t>B2B Direct (60%) / Showroom (25%) / Online (10%) / Tradeshow (5%)</t>
  </si>
  <si>
    <t>ฤดูกาลของธุรกิจ</t>
  </si>
  <si>
    <t>พีค: ต.ค.-ม.ค. (Project ปลายปี)  /  Low: เม.ย.-มิ.ย.</t>
  </si>
  <si>
    <t>Cash Trap สำคัญที่สุด</t>
  </si>
  <si>
    <t>ลูกหนี้เก็บช้า 60-90 วัน + สต๊อกไม้นำเข้า 90 วัน</t>
  </si>
  <si>
    <t>KPI ที่ดูอยู่ปัจจุบัน</t>
  </si>
  <si>
    <t>ยอดขายรายเดือน, GP%, ลูกหนี้คงค้าง, สต๊อก</t>
  </si>
  <si>
    <t>Bank Facilities / Credit Line ★</t>
  </si>
  <si>
    <t>OD วงเงิน 15M (ใช้ 8M) / Trade Finance 10M (ใช้ 3M)</t>
  </si>
  <si>
    <t xml:space="preserve">   ▸ ★ ต้องรู้ก่อนทำ Cash Flow Runway</t>
  </si>
  <si>
    <t>ความเสี่ยงที่กังวลที่สุด</t>
  </si>
  <si>
    <t>ลูกค้าหลักคนเดียวจ่ายช้า + วัตถุดิบราคาผันผวน</t>
  </si>
  <si>
    <t>15.2  Financial Data — P&amp;L 6 เดือนล่าสุด + งบประมาณ</t>
  </si>
  <si>
    <t>ใส่ตัวเลขจริง (หน่วย: บาท) — ห้ามเดา ถ้าไม่มีให้เว้นว่าง</t>
  </si>
  <si>
    <t>ปีก่อน
(เฉลี่ย/ด.)</t>
  </si>
  <si>
    <t>ม-6</t>
  </si>
  <si>
    <t>ม-5</t>
  </si>
  <si>
    <t>ม-4</t>
  </si>
  <si>
    <t>ม-3</t>
  </si>
  <si>
    <t>ม-2</t>
  </si>
  <si>
    <t>เดือนล่าสุด</t>
  </si>
  <si>
    <t>งบประมาณ
(เฉลี่ย/ด.)</t>
  </si>
  <si>
    <t>📊  P&amp;L Statement</t>
  </si>
  <si>
    <t>Revenue (รายได้รวม)</t>
  </si>
  <si>
    <t>COGS (ต้นทุนขาย)</t>
  </si>
  <si>
    <t>Gross Profit (กำไรขั้นต้น)</t>
  </si>
  <si>
    <t xml:space="preserve">   GP Margin %</t>
  </si>
  <si>
    <t>Operating Expense (ค่าใช้จ่ายดำเนินงาน)</t>
  </si>
  <si>
    <t>EBITDA</t>
  </si>
  <si>
    <t>Depreciation (ค่าเสื่อม)</t>
  </si>
  <si>
    <t>Interest Expense (ดอกเบี้ย)</t>
  </si>
  <si>
    <t>Net Profit Before Tax</t>
  </si>
  <si>
    <t>Tax (ภาษี ~15%)</t>
  </si>
  <si>
    <t>Net Profit (กำไรสุทธิ)</t>
  </si>
  <si>
    <t xml:space="preserve">   Net Profit Margin %</t>
  </si>
  <si>
    <t>📋  Balance Sheet Items (ณ สิ้นเดือน)</t>
  </si>
  <si>
    <t>Cash Position (เงินสด + เงินฝาก)</t>
  </si>
  <si>
    <t>Accounts Receivable (ลูกหนี้การค้า)</t>
  </si>
  <si>
    <t>Inventory (สินค้าคงคลัง)</t>
  </si>
  <si>
    <t>Accounts Payable (เจ้าหนี้การค้า)</t>
  </si>
  <si>
    <t>Bank Loan / OD (เงินกู้คงเหลือ)</t>
  </si>
  <si>
    <t>💡 Tip: ถ้าไม่มีตัวเลขครบทุกเดือน — ใส่เท่าที่มี เพราะ AI ยังวิเคราะห์ Trend ได้</t>
  </si>
  <si>
    <t>15.3  Cash Flow Data — 13-Week Cash Flow Template</t>
  </si>
  <si>
    <t>เงินสดเข้า–ออกรายสัปดาห์ — เริ่มจากสัปดาห์นี้ ไปอีก 13 สัปดาห์ (≈ 90 วัน)</t>
  </si>
  <si>
    <t>ตัวอย่าง / หมายเหตุ</t>
  </si>
  <si>
    <t>W1</t>
  </si>
  <si>
    <t>W2</t>
  </si>
  <si>
    <t>W3</t>
  </si>
  <si>
    <t>W4</t>
  </si>
  <si>
    <t>W5</t>
  </si>
  <si>
    <t>W6</t>
  </si>
  <si>
    <t>W7</t>
  </si>
  <si>
    <t>W8</t>
  </si>
  <si>
    <t>W9</t>
  </si>
  <si>
    <t>W10</t>
  </si>
  <si>
    <t>W11</t>
  </si>
  <si>
    <t>W12</t>
  </si>
  <si>
    <t>W13</t>
  </si>
  <si>
    <t>🟢  Cash Beginning</t>
  </si>
  <si>
    <t>เงินสดต้นงวด W1</t>
  </si>
  <si>
    <t>1,400,000 (ของจริงในมือ)</t>
  </si>
  <si>
    <t>🟢  Cash IN (เงินเข้า)</t>
  </si>
  <si>
    <t>AR ที่คาดเก็บได้ (Collection)</t>
  </si>
  <si>
    <t>ลูกค้าจ่ายตามกำหนด</t>
  </si>
  <si>
    <t>Cash Sales (เงินสด/บัตร)</t>
  </si>
  <si>
    <t>หน้าร้าน + Online</t>
  </si>
  <si>
    <t>เงินเข้าอื่น (Refund / Other)</t>
  </si>
  <si>
    <t>ภาษี/Refund/Investment</t>
  </si>
  <si>
    <t>Total Cash IN</t>
  </si>
  <si>
    <t>(คำนวณอัตโนมัติ)</t>
  </si>
  <si>
    <t>🔴  Cash OUT (เงินออก)</t>
  </si>
  <si>
    <t>AP ที่ต้องจ่าย (Suppliers)</t>
  </si>
  <si>
    <t>เจ้าหนี้การค้า</t>
  </si>
  <si>
    <t>เงินเดือน + Welfare</t>
  </si>
  <si>
    <t>เดือนละ 1 ครั้ง</t>
  </si>
  <si>
    <t>ค่าเช่า / สาธารณูปโภค</t>
  </si>
  <si>
    <t>ค่าเช่า + ค่าน้ำ ค่าไฟ ค่าโทร</t>
  </si>
  <si>
    <t>ดอกเบี้ย + เงินงวดกู้</t>
  </si>
  <si>
    <t>ตามตารางจ่าย</t>
  </si>
  <si>
    <t>ภาษี (VAT / Withholding / CIT)</t>
  </si>
  <si>
    <t>ตามรอบยื่น</t>
  </si>
  <si>
    <t>Capex (สินทรัพย์/อุปกรณ์)</t>
  </si>
  <si>
    <t>เครื่องจักร/อุปกรณ์</t>
  </si>
  <si>
    <t>เงินออกอื่น ๆ</t>
  </si>
  <si>
    <t>ค่าการตลาด/อื่น ๆ</t>
  </si>
  <si>
    <t>Total Cash OUT</t>
  </si>
  <si>
    <t>Net Cash Flow (เข้า – ออก)</t>
  </si>
  <si>
    <t>🛡  Safety Cash Threshold (ขั้นต่ำที่อยากให้มี)</t>
  </si>
  <si>
    <t>1,000,000</t>
  </si>
  <si>
    <t>💰  Cash Ending (W1 = Begin + Net)</t>
  </si>
  <si>
    <t>⚠  Warning Flag</t>
  </si>
  <si>
    <t>OK / LOW / NEGATIVE</t>
  </si>
  <si>
    <t>💡 Tip: ใส่อย่างน้อย 4 สัปดาห์แรก (W1-W4) เพื่อ Workshop จริง — ส่วนที่เหลือจะเติมในคลาสด้วย AI</t>
  </si>
  <si>
    <t>15.4  Scenario Data — สมมติฐาน 3 กรณี</t>
  </si>
  <si>
    <t>ใส่ตัวแปรที่ต้องการจำลอง — ใช้ใน Workshop 3: Stress Test</t>
  </si>
  <si>
    <t>ตัวแปร</t>
  </si>
  <si>
    <t>หมายเหตุ</t>
  </si>
  <si>
    <t>Base Case</t>
  </si>
  <si>
    <t>Downside</t>
  </si>
  <si>
    <t>Severe Downside</t>
  </si>
  <si>
    <t>Revenue Change %</t>
  </si>
  <si>
    <t>ยอดขายเปลี่ยน</t>
  </si>
  <si>
    <t>0%</t>
  </si>
  <si>
    <t>-15%</t>
  </si>
  <si>
    <t>-30%</t>
  </si>
  <si>
    <t>Cost Change %</t>
  </si>
  <si>
    <t>ต้นทุนเปลี่ยน</t>
  </si>
  <si>
    <t>+5%</t>
  </si>
  <si>
    <t>+10%</t>
  </si>
  <si>
    <t>Collection Delay (วัน)</t>
  </si>
  <si>
    <t>ลูกหนี้จ่ายช้าขึ้น</t>
  </si>
  <si>
    <t>0</t>
  </si>
  <si>
    <t>+30</t>
  </si>
  <si>
    <t>+60</t>
  </si>
  <si>
    <t>Payment Delay (วัน)</t>
  </si>
  <si>
    <t>เลื่อนจ่ายเจ้าหนี้</t>
  </si>
  <si>
    <t>+15</t>
  </si>
  <si>
    <t>FX Change %</t>
  </si>
  <si>
    <t>ค่าเงินเปลี่ยน (เฉพาะ Trading/Export)</t>
  </si>
  <si>
    <t>±3%</t>
  </si>
  <si>
    <t>±5%</t>
  </si>
  <si>
    <t>Interest Rate Change</t>
  </si>
  <si>
    <t>ดอกเบี้ยเพิ่ม</t>
  </si>
  <si>
    <t>+0.5%</t>
  </si>
  <si>
    <t>+1.5%</t>
  </si>
  <si>
    <t>Demand Drop %</t>
  </si>
  <si>
    <t>Demand ลด (เฉพาะธุรกิจที่ Volume ผันผวน)</t>
  </si>
  <si>
    <t>-10%</t>
  </si>
  <si>
    <t>-25%</t>
  </si>
  <si>
    <t>ของท่าน — กรอกตัวแปรของธุรกิจที่นี่</t>
  </si>
  <si>
    <t>💡 Tip: ตัวแปรที่ไม่เกี่ยวข้องกับธุรกิจท่าน — ปล่อยว่างได้ AI จะเลือกใช้เฉพาะที่จำเป็น</t>
  </si>
  <si>
    <t>15.5  Dashboard Data — สิ่งที่อยากเห็นใน CFO Dashboard</t>
  </si>
  <si>
    <t>ระบุ KPI / Chart / Warning ที่ต้องการ — ใช้ใน Workshop 4 สร้าง Dashboard</t>
  </si>
  <si>
    <t>KPI หน้าแรก 6 ตัว ★</t>
  </si>
  <si>
    <t>1) Cash Position 2) Cash Runway 3) GP Margin 4) NP Margin 5) DSO 6) Health Score</t>
  </si>
  <si>
    <t xml:space="preserve">   ▸ (เลือก 6 ตัวที่สำคัญที่สุดสำหรับท่าน)</t>
  </si>
  <si>
    <t>Chart หลัก</t>
  </si>
  <si>
    <t>Cash Flow 13W (Bar) + Revenue Trend 12M (Line) + Customer Mix (Pie)</t>
  </si>
  <si>
    <t>Warning Signals (3 ข้อ)</t>
  </si>
  <si>
    <t>1) Cash &lt; Safety Cash 2) DSO &gt; 60 วัน 3) GP Margin ลดต่อเนื่อง 3 เดือน</t>
  </si>
  <si>
    <t>Scenario ที่ต้องแสดง</t>
  </si>
  <si>
    <t>Base + Downside (เปรียบเทียบ Cash Runway ทั้ง 2 กรณี)</t>
  </si>
  <si>
    <t>AI Summary ต้องตอบอะไร (Top 3)</t>
  </si>
  <si>
    <t>1) Cash จะตึงสัปดาห์ไหน 2) ลูกค้ารายใดน่ากังวล 3) ต้องตัดสินใจอะไรในสัปดาห์นี้</t>
  </si>
  <si>
    <t>ข้อมูลมาจาก Sheet ใด</t>
  </si>
  <si>
    <t>ERP / Excel ภายใน / Bank Statement / รายงานขายจาก Sales Team</t>
  </si>
  <si>
    <t>Refresh Frequency</t>
  </si>
  <si>
    <t>รายสัปดาห์ (จันทร์เช้า) — ผู้บริหารดูทุกวัน</t>
  </si>
  <si>
    <t>Owner (ใครจะดูแลรายงานนี้)</t>
  </si>
  <si>
    <t>บัญชี: นาย ก. (ปรับข้อมูล)  /  CFO: คุณ ข. (สรุป)  /  CEO: คุณ ค. (ตัดสินใจ)</t>
  </si>
  <si>
    <t>06  Checklist ก่อนวันอบรม</t>
  </si>
  <si>
    <t>ตรวจรายการนี้ให้ครบก่อนเข้าคลาส 8 พ.ค. 69</t>
  </si>
  <si>
    <t>✓</t>
  </si>
  <si>
    <t>📋  Data Preparation</t>
  </si>
  <si>
    <t>☐</t>
  </si>
  <si>
    <t>กรอก 15.1 Business Context ครบทุกข้อ</t>
  </si>
  <si>
    <t>กรอก 15.2 Financial Data อย่างน้อย 3 เดือนล่าสุด</t>
  </si>
  <si>
    <t>ขั้นต่ำเพื่อเห็น Trend</t>
  </si>
  <si>
    <t>กรอก 15.3 Cash Flow อย่างน้อย 4 สัปดาห์แรก</t>
  </si>
  <si>
    <t>เริ่มจากสัปดาห์ที่จะอบรม</t>
  </si>
  <si>
    <t>กรอก 15.4 Scenario อย่างน้อย Downside Case</t>
  </si>
  <si>
    <t>Base + 1 กรณี</t>
  </si>
  <si>
    <t>กรอก 15.5 Dashboard — เลือก 6 KPI</t>
  </si>
  <si>
    <t>🔒  PDPA Compliance</t>
  </si>
  <si>
    <t>ลบชื่อจริงของลูกค้า/Supplier ทั้งหมด</t>
  </si>
  <si>
    <t>ใช้ลูกค้า A/B/C แทน</t>
  </si>
  <si>
    <t>ลบเลขบัตรประชาชน / เลขผู้เสียภาษี / เบอร์โทร</t>
  </si>
  <si>
    <t>ลบชื่อพนักงาน / เงินเดือนรายบุคคล</t>
  </si>
  <si>
    <t>ใช้ยอดรวมเท่านั้น</t>
  </si>
  <si>
    <t>ตรวจไม่มีข้อมูลส่วนบุคคลเหลืออยู่</t>
  </si>
  <si>
    <t>อ่านทุกชีทอีกครั้ง</t>
  </si>
  <si>
    <t>💻  Tools Setup</t>
  </si>
  <si>
    <t>เตรียม Notebook / iPad ที่ใช้งานได้</t>
  </si>
  <si>
    <t>ระหว่างคลาสจะใช้ลงมือทำ</t>
  </si>
  <si>
    <t>ลงทะเบียน Claude account (ฟรีก็ได้)</t>
  </si>
  <si>
    <t>claude.ai</t>
  </si>
  <si>
    <t>ลงทะเบียน Gemini account</t>
  </si>
  <si>
    <t>gemini.google.com</t>
  </si>
  <si>
    <t>เตรียม Google account สำหรับ Sheets</t>
  </si>
  <si>
    <t>ทดสอบเข้า claude.ai และ gemini.google.com ได้</t>
  </si>
  <si>
    <t>เครือข่ายบริษัทบางแห่งบล็อก</t>
  </si>
  <si>
    <t>📁  File Backup</t>
  </si>
  <si>
    <t>Save ไฟล์นี้บน Cloud (Google Drive / OneDrive)</t>
  </si>
  <si>
    <t>เผื่อกรณีลืม USB</t>
  </si>
  <si>
    <t>Save อีก 1 copy บน USB / Notebook</t>
  </si>
  <si>
    <t>ตั้งชื่อไฟล์: [ชื่อย่อบริษัท]_CFO_Day2_Data.xlsx</t>
  </si>
  <si>
    <t>💡  ครบทุกข้อ = พร้อมเข้าคลาส  ·  ขาดไป 1-2 ข้อ ก็ยังเข้าได้  ·  AI จะช่วยเติมในคลาส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</si>
</sst>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\(#,##0\);\-"/>
    <numFmt numFmtId="165" formatCode="0.0%;\(0.0%\);\-"/>
  </numFmts>
  <fonts count="19" x14ac:knownFonts="1">
    <font>
      <sz val="11"/>
      <color theme="1"/>
      <name val="Calibri"/>
      <family val="2"/>
      <charset val="1"/>
    </font>
    <font>
      <b/>
      <sz val="18"/>
      <color rgb="FF0F1E4D"/>
      <name val="Tahoma"/>
      <charset val="1"/>
    </font>
    <font>
      <i/>
      <sz val="11"/>
      <color rgb="FF475569"/>
      <name val="Tahoma"/>
      <charset val="1"/>
    </font>
    <font>
      <b/>
      <sz val="12"/>
      <color rgb="FF0F1E4D"/>
      <name val="Tahoma"/>
      <charset val="1"/>
    </font>
    <font>
      <b/>
      <sz val="10"/>
      <color rgb="FF0F172A"/>
      <name val="Tahoma"/>
      <charset val="1"/>
    </font>
    <font>
      <sz val="10"/>
      <color rgb="FF0F172A"/>
      <name val="Tahoma"/>
      <charset val="1"/>
    </font>
    <font>
      <b/>
      <sz val="10"/>
      <color rgb="FFFFFFFF"/>
      <name val="Tahoma"/>
      <charset val="1"/>
    </font>
    <font>
      <sz val="10.5"/>
      <color rgb="FF0F172A"/>
      <name val="Tahoma"/>
      <charset val="1"/>
    </font>
    <font>
      <b/>
      <sz val="12"/>
      <color rgb="FFB91C1C"/>
      <name val="Tahoma"/>
      <charset val="1"/>
    </font>
    <font>
      <b/>
      <sz val="10"/>
      <color rgb="FF0F1E4D"/>
      <name val="Tahoma"/>
      <charset val="1"/>
    </font>
    <font>
      <i/>
      <sz val="9"/>
      <color rgb="FF94A3B8"/>
      <name val="Tahoma"/>
      <charset val="1"/>
    </font>
    <font>
      <b/>
      <sz val="11"/>
      <color rgb="FFFFFFFF"/>
      <name val="Tahoma"/>
      <charset val="1"/>
    </font>
    <font>
      <i/>
      <sz val="10.5"/>
      <color rgb="FF475569"/>
      <name val="Tahoma"/>
      <charset val="1"/>
    </font>
    <font>
      <sz val="10.5"/>
      <color rgb="FF0000FF"/>
      <name val="Tahoma"/>
      <charset val="1"/>
    </font>
    <font>
      <i/>
      <sz val="9"/>
      <color rgb="FF64748B"/>
      <name val="Tahoma"/>
      <charset val="1"/>
    </font>
    <font>
      <b/>
      <sz val="10.5"/>
      <color rgb="FF000000"/>
      <name val="Tahoma"/>
      <charset val="1"/>
    </font>
    <font>
      <b/>
      <sz val="10.5"/>
      <color rgb="FF0F172A"/>
      <name val="Tahoma"/>
      <charset val="1"/>
    </font>
    <font>
      <b/>
      <sz val="10.5"/>
      <color rgb="FF0F1E4D"/>
      <name val="Tahoma"/>
      <charset val="1"/>
    </font>
    <font>
      <sz val="14"/>
      <color rgb="FF0F1E4D"/>
      <name val="Tahoma"/>
      <charset val="1"/>
    </font>
  </fonts>
  <fills count="13">
    <fill>
      <patternFill patternType="none"/>
    </fill>
    <fill>
      <patternFill patternType="gray125"/>
    </fill>
    <fill>
      <patternFill patternType="solid">
        <fgColor rgb="FFFFFCF0"/>
        <bgColor rgb="FFFFFFFF"/>
      </patternFill>
    </fill>
    <fill>
      <patternFill patternType="solid">
        <fgColor rgb="FFEFF6FF"/>
        <bgColor rgb="FFF1F5F9"/>
      </patternFill>
    </fill>
    <fill>
      <patternFill patternType="solid">
        <fgColor rgb="FFF1F5F9"/>
        <bgColor rgb="FFEFF6FF"/>
      </patternFill>
    </fill>
    <fill>
      <patternFill patternType="solid">
        <fgColor rgb="FF0F1E4D"/>
        <bgColor rgb="FF0F172A"/>
      </patternFill>
    </fill>
    <fill>
      <patternFill patternType="solid">
        <fgColor rgb="FFFEF2F2"/>
        <bgColor rgb="FFF8FAFC"/>
      </patternFill>
    </fill>
    <fill>
      <patternFill patternType="solid">
        <fgColor rgb="FFFEF3C7"/>
        <bgColor rgb="FFFEF2F2"/>
      </patternFill>
    </fill>
    <fill>
      <patternFill patternType="solid">
        <fgColor rgb="FF1E3A8A"/>
        <bgColor rgb="FF0F1E4D"/>
      </patternFill>
    </fill>
    <fill>
      <patternFill patternType="solid">
        <fgColor rgb="FFF8FAFC"/>
        <bgColor rgb="FFFFFFFF"/>
      </patternFill>
    </fill>
    <fill>
      <patternFill patternType="solid">
        <fgColor rgb="FF047857"/>
        <bgColor rgb="FF008080"/>
      </patternFill>
    </fill>
    <fill>
      <patternFill patternType="solid">
        <fgColor rgb="FFB91C1C"/>
        <bgColor rgb="FF993366"/>
      </patternFill>
    </fill>
    <fill>
      <patternFill patternType="solid">
        <fgColor rgb="FFEA580C"/>
        <bgColor rgb="FFFF8080"/>
      </patternFill>
    </fill>
  </fills>
  <borders count="4">
    <border>
      <left/>
      <right/>
      <top/>
      <bottom/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  <border>
      <left style="medium">
        <color rgb="FFD4AF37"/>
      </left>
      <right/>
      <top style="thin">
        <color rgb="FFCBD5E1"/>
      </top>
      <bottom style="thin">
        <color rgb="FFCBD5E1"/>
      </bottom>
      <diagonal/>
    </border>
    <border>
      <left/>
      <right/>
      <top style="thin">
        <color rgb="FFCBD5E1"/>
      </top>
      <bottom style="thin">
        <color rgb="FFCBD5E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0" borderId="0" xfId="0" applyFont="1"/>
    <xf numFmtId="0" fontId="4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 indent="1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left" vertical="center" wrapText="1" indent="1"/>
    </xf>
    <xf numFmtId="0" fontId="12" fillId="3" borderId="1" xfId="0" applyFont="1" applyFill="1" applyBorder="1" applyAlignment="1">
      <alignment horizontal="left" vertical="center" wrapText="1" indent="1"/>
    </xf>
    <xf numFmtId="0" fontId="13" fillId="2" borderId="1" xfId="0" applyFont="1" applyFill="1" applyBorder="1" applyAlignment="1">
      <alignment horizontal="left" vertical="center" wrapText="1" indent="1"/>
    </xf>
    <xf numFmtId="164" fontId="12" fillId="3" borderId="1" xfId="0" applyNumberFormat="1" applyFont="1" applyFill="1" applyBorder="1" applyAlignment="1">
      <alignment horizontal="right" vertical="center" indent="1"/>
    </xf>
    <xf numFmtId="164" fontId="13" fillId="2" borderId="1" xfId="0" applyNumberFormat="1" applyFont="1" applyFill="1" applyBorder="1" applyAlignment="1">
      <alignment horizontal="right" vertical="center" indent="1"/>
    </xf>
    <xf numFmtId="164" fontId="15" fillId="4" borderId="1" xfId="0" applyNumberFormat="1" applyFont="1" applyFill="1" applyBorder="1" applyAlignment="1">
      <alignment horizontal="right" vertical="center" indent="1"/>
    </xf>
    <xf numFmtId="165" fontId="15" fillId="4" borderId="1" xfId="0" applyNumberFormat="1" applyFont="1" applyFill="1" applyBorder="1" applyAlignment="1">
      <alignment horizontal="right" vertical="center" indent="1"/>
    </xf>
    <xf numFmtId="0" fontId="16" fillId="9" borderId="1" xfId="0" applyFont="1" applyFill="1" applyBorder="1" applyAlignment="1">
      <alignment horizontal="left" vertical="center" wrapText="1" indent="1"/>
    </xf>
    <xf numFmtId="0" fontId="14" fillId="4" borderId="1" xfId="0" applyFont="1" applyFill="1" applyBorder="1" applyAlignment="1">
      <alignment horizontal="left" vertical="center" indent="1"/>
    </xf>
    <xf numFmtId="0" fontId="14" fillId="4" borderId="1" xfId="0" applyFont="1" applyFill="1" applyBorder="1"/>
    <xf numFmtId="0" fontId="17" fillId="9" borderId="1" xfId="0" applyFont="1" applyFill="1" applyBorder="1" applyAlignment="1">
      <alignment horizontal="left" vertical="center" wrapText="1" indent="1"/>
    </xf>
    <xf numFmtId="0" fontId="0" fillId="4" borderId="1" xfId="0" applyFill="1" applyBorder="1"/>
    <xf numFmtId="49" fontId="15" fillId="4" borderId="1" xfId="0" applyNumberFormat="1" applyFont="1" applyFill="1" applyBorder="1" applyAlignment="1">
      <alignment horizontal="center" vertical="center"/>
    </xf>
    <xf numFmtId="0" fontId="11" fillId="10" borderId="1" xfId="0" applyFont="1" applyFill="1" applyBorder="1" applyAlignment="1">
      <alignment horizontal="center" vertical="center" wrapText="1"/>
    </xf>
    <xf numFmtId="0" fontId="11" fillId="12" borderId="1" xfId="0" applyFont="1" applyFill="1" applyBorder="1" applyAlignment="1">
      <alignment horizontal="center" vertical="center" wrapText="1"/>
    </xf>
    <xf numFmtId="0" fontId="11" fillId="11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left" vertical="center" wrapText="1" indent="1"/>
    </xf>
    <xf numFmtId="0" fontId="13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 wrapText="1" indent="1"/>
    </xf>
    <xf numFmtId="0" fontId="0" fillId="0" borderId="0" xfId="0"/>
    <xf numFmtId="0" fontId="5" fillId="6" borderId="0" xfId="0" applyFont="1" applyFill="1" applyAlignment="1">
      <alignment horizontal="left" vertical="center" wrapText="1" indent="2"/>
    </xf>
    <xf numFmtId="0" fontId="1" fillId="0" borderId="0" xfId="0" applyFont="1" applyAlignment="1">
      <alignment horizontal="left" vertical="center"/>
    </xf>
    <xf numFmtId="0" fontId="10" fillId="0" borderId="0" xfId="0" applyFont="1"/>
    <xf numFmtId="0" fontId="2" fillId="0" borderId="0" xfId="0" applyFont="1" applyAlignment="1">
      <alignment horizontal="left" vertical="center"/>
    </xf>
    <xf numFmtId="0" fontId="8" fillId="0" borderId="0" xfId="0" applyFont="1"/>
    <xf numFmtId="0" fontId="9" fillId="7" borderId="2" xfId="0" applyFont="1" applyFill="1" applyBorder="1" applyAlignment="1">
      <alignment horizontal="left" vertical="center" wrapText="1" indent="1"/>
    </xf>
    <xf numFmtId="0" fontId="0" fillId="0" borderId="3" xfId="0" applyBorder="1"/>
    <xf numFmtId="0" fontId="14" fillId="0" borderId="0" xfId="0" applyFont="1" applyAlignment="1">
      <alignment horizontal="left" vertical="center" wrapText="1" indent="1"/>
    </xf>
    <xf numFmtId="0" fontId="11" fillId="5" borderId="0" xfId="0" applyFont="1" applyFill="1" applyAlignment="1">
      <alignment horizontal="left" vertical="center" indent="1"/>
    </xf>
    <xf numFmtId="0" fontId="11" fillId="10" borderId="0" xfId="0" applyFont="1" applyFill="1" applyAlignment="1">
      <alignment horizontal="left" vertical="center" indent="1"/>
    </xf>
    <xf numFmtId="0" fontId="11" fillId="11" borderId="0" xfId="0" applyFont="1" applyFill="1" applyAlignment="1">
      <alignment horizontal="left" vertical="center" inden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47857"/>
      <rgbColor rgb="FFC0C0C0"/>
      <rgbColor rgb="FF808080"/>
      <rgbColor rgb="FF9999FF"/>
      <rgbColor rgb="FF993366"/>
      <rgbColor rgb="FFFEF3C7"/>
      <rgbColor rgb="FFEFF6FF"/>
      <rgbColor rgb="FF660066"/>
      <rgbColor rgb="FFFF8080"/>
      <rgbColor rgb="FF0066CC"/>
      <rgbColor rgb="FFCBD5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1F5F9"/>
      <rgbColor rgb="FFF8FAFC"/>
      <rgbColor rgb="FFFFFCF0"/>
      <rgbColor rgb="FF99CCFF"/>
      <rgbColor rgb="FFFF99CC"/>
      <rgbColor rgb="FFCC99FF"/>
      <rgbColor rgb="FFFEF2F2"/>
      <rgbColor rgb="FF3366FF"/>
      <rgbColor rgb="FF33CCCC"/>
      <rgbColor rgb="FF99CC00"/>
      <rgbColor rgb="FFFFCC00"/>
      <rgbColor rgb="FFD4AF37"/>
      <rgbColor rgb="FFEA580C"/>
      <rgbColor rgb="FF64748B"/>
      <rgbColor rgb="FF94A3B8"/>
      <rgbColor rgb="FF0F1E4D"/>
      <rgbColor rgb="FF339966"/>
      <rgbColor rgb="FF0F172A"/>
      <rgbColor rgb="FF333300"/>
      <rgbColor rgb="FFB91C1C"/>
      <rgbColor rgb="FF993366"/>
      <rgbColor rgb="FF1E3A8A"/>
      <rgbColor rgb="FF475569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C29"/>
  <sheetViews>
    <sheetView showGridLines="0" topLeftCell="A17" zoomScale="212" zoomScaleNormal="100" workbookViewId="0"/>
  </sheetViews>
  <sheetFormatPr baseColWidth="10" defaultColWidth="8.6640625" defaultRowHeight="15" x14ac:dyDescent="0.2"/>
  <cols>
    <col min="1" max="1" width="2" customWidth="1"/>
    <col min="2" max="2" width="28" customWidth="1"/>
    <col min="3" max="3" width="60" customWidth="1"/>
    <col min="4" max="4" width="4" customWidth="1"/>
  </cols>
  <sheetData>
    <row r="2" spans="2:3" ht="22" customHeight="1" x14ac:dyDescent="0.2">
      <c r="B2" s="31" t="s">
        <v>0</v>
      </c>
      <c r="C2" s="29"/>
    </row>
    <row r="3" spans="2:3" ht="15" customHeight="1" x14ac:dyDescent="0.2">
      <c r="B3" s="33" t="s">
        <v>1</v>
      </c>
      <c r="C3" s="29"/>
    </row>
    <row r="5" spans="2:3" ht="15" customHeight="1" x14ac:dyDescent="0.2">
      <c r="B5" s="1" t="s">
        <v>2</v>
      </c>
    </row>
    <row r="6" spans="2:3" ht="24" customHeight="1" x14ac:dyDescent="0.2">
      <c r="B6" s="2" t="s">
        <v>3</v>
      </c>
      <c r="C6" s="3" t="s">
        <v>4</v>
      </c>
    </row>
    <row r="7" spans="2:3" ht="24" customHeight="1" x14ac:dyDescent="0.2">
      <c r="B7" s="4" t="s">
        <v>5</v>
      </c>
      <c r="C7" s="3" t="s">
        <v>6</v>
      </c>
    </row>
    <row r="8" spans="2:3" ht="24" customHeight="1" x14ac:dyDescent="0.2">
      <c r="B8" s="5" t="s">
        <v>7</v>
      </c>
      <c r="C8" s="3" t="s">
        <v>8</v>
      </c>
    </row>
    <row r="9" spans="2:3" ht="24" customHeight="1" x14ac:dyDescent="0.2">
      <c r="B9" s="6" t="s">
        <v>9</v>
      </c>
      <c r="C9" s="3" t="s">
        <v>10</v>
      </c>
    </row>
    <row r="11" spans="2:3" ht="15" customHeight="1" x14ac:dyDescent="0.2">
      <c r="B11" s="1" t="s">
        <v>11</v>
      </c>
    </row>
    <row r="12" spans="2:3" ht="21.75" customHeight="1" x14ac:dyDescent="0.2">
      <c r="B12" s="28" t="s">
        <v>12</v>
      </c>
      <c r="C12" s="29"/>
    </row>
    <row r="13" spans="2:3" ht="21.75" customHeight="1" x14ac:dyDescent="0.2">
      <c r="B13" s="28" t="s">
        <v>13</v>
      </c>
      <c r="C13" s="29"/>
    </row>
    <row r="14" spans="2:3" ht="21.75" customHeight="1" x14ac:dyDescent="0.2">
      <c r="B14" s="28" t="s">
        <v>14</v>
      </c>
      <c r="C14" s="29"/>
    </row>
    <row r="15" spans="2:3" ht="21.75" customHeight="1" x14ac:dyDescent="0.2">
      <c r="B15" s="28" t="s">
        <v>15</v>
      </c>
      <c r="C15" s="29"/>
    </row>
    <row r="16" spans="2:3" ht="21.75" customHeight="1" x14ac:dyDescent="0.2">
      <c r="B16" s="28" t="s">
        <v>16</v>
      </c>
      <c r="C16" s="29"/>
    </row>
    <row r="17" spans="2:3" ht="21.75" customHeight="1" x14ac:dyDescent="0.2">
      <c r="B17" s="28" t="s">
        <v>17</v>
      </c>
      <c r="C17" s="29"/>
    </row>
    <row r="19" spans="2:3" ht="15" customHeight="1" x14ac:dyDescent="0.2">
      <c r="B19" s="34" t="s">
        <v>18</v>
      </c>
      <c r="C19" s="29"/>
    </row>
    <row r="20" spans="2:3" ht="21.75" customHeight="1" x14ac:dyDescent="0.2">
      <c r="B20" s="30" t="s">
        <v>19</v>
      </c>
      <c r="C20" s="29"/>
    </row>
    <row r="21" spans="2:3" ht="21.75" customHeight="1" x14ac:dyDescent="0.2">
      <c r="B21" s="30" t="s">
        <v>20</v>
      </c>
      <c r="C21" s="29"/>
    </row>
    <row r="22" spans="2:3" ht="21.75" customHeight="1" x14ac:dyDescent="0.2">
      <c r="B22" s="30" t="s">
        <v>21</v>
      </c>
      <c r="C22" s="29"/>
    </row>
    <row r="23" spans="2:3" ht="21.75" customHeight="1" x14ac:dyDescent="0.2">
      <c r="B23" s="30" t="s">
        <v>22</v>
      </c>
      <c r="C23" s="29"/>
    </row>
    <row r="24" spans="2:3" ht="21.75" customHeight="1" x14ac:dyDescent="0.2">
      <c r="B24" s="30" t="s">
        <v>23</v>
      </c>
      <c r="C24" s="29"/>
    </row>
    <row r="26" spans="2:3" ht="30" customHeight="1" x14ac:dyDescent="0.2">
      <c r="B26" s="35" t="s">
        <v>24</v>
      </c>
      <c r="C26" s="36"/>
    </row>
    <row r="29" spans="2:3" ht="15" customHeight="1" x14ac:dyDescent="0.2">
      <c r="B29" s="32" t="s">
        <v>25</v>
      </c>
      <c r="C29" s="29"/>
    </row>
  </sheetData>
  <mergeCells count="16">
    <mergeCell ref="B24:C24"/>
    <mergeCell ref="B29:C29"/>
    <mergeCell ref="B3:C3"/>
    <mergeCell ref="B19:C19"/>
    <mergeCell ref="B20:C20"/>
    <mergeCell ref="B23:C23"/>
    <mergeCell ref="B22:C22"/>
    <mergeCell ref="B14:C14"/>
    <mergeCell ref="B26:C26"/>
    <mergeCell ref="B17:C17"/>
    <mergeCell ref="B12:C12"/>
    <mergeCell ref="B13:C13"/>
    <mergeCell ref="B21:C21"/>
    <mergeCell ref="B16:C16"/>
    <mergeCell ref="B2:C2"/>
    <mergeCell ref="B15:C15"/>
  </mergeCells>
  <printOptions horizontalCentered="1"/>
  <pageMargins left="0.4" right="0.4" top="0.5" bottom="0.5" header="0.2" footer="0.2"/>
  <pageSetup paperSize="9" fitToHeight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D24"/>
  <sheetViews>
    <sheetView showGridLines="0" zoomScale="150" zoomScaleNormal="100" workbookViewId="0">
      <pane xSplit="1" ySplit="5" topLeftCell="B18" activePane="bottomRight" state="frozen"/>
      <selection pane="topRight" activeCell="B1" sqref="B1"/>
      <selection pane="bottomLeft" activeCell="A6" sqref="A6"/>
      <selection pane="bottomRight"/>
    </sheetView>
  </sheetViews>
  <sheetFormatPr baseColWidth="10" defaultColWidth="8.6640625" defaultRowHeight="15" x14ac:dyDescent="0.2"/>
  <cols>
    <col min="1" max="1" width="2" customWidth="1"/>
    <col min="2" max="2" width="32" customWidth="1"/>
    <col min="3" max="4" width="42" customWidth="1"/>
    <col min="5" max="5" width="4" customWidth="1"/>
  </cols>
  <sheetData>
    <row r="2" spans="2:4" ht="22" customHeight="1" x14ac:dyDescent="0.2">
      <c r="B2" s="31" t="s">
        <v>26</v>
      </c>
      <c r="C2" s="29"/>
      <c r="D2" s="29"/>
    </row>
    <row r="3" spans="2:4" ht="15" customHeight="1" x14ac:dyDescent="0.2">
      <c r="B3" s="33" t="s">
        <v>27</v>
      </c>
      <c r="C3" s="29"/>
      <c r="D3" s="29"/>
    </row>
    <row r="5" spans="2:4" ht="31.5" customHeight="1" x14ac:dyDescent="0.2">
      <c r="B5" s="7" t="s">
        <v>28</v>
      </c>
      <c r="C5" s="7" t="s">
        <v>29</v>
      </c>
      <c r="D5" s="7" t="s">
        <v>30</v>
      </c>
    </row>
    <row r="6" spans="2:4" ht="37.5" customHeight="1" x14ac:dyDescent="0.2">
      <c r="B6" s="8" t="s">
        <v>31</v>
      </c>
      <c r="C6" s="9" t="s">
        <v>32</v>
      </c>
      <c r="D6" s="10"/>
    </row>
    <row r="7" spans="2:4" ht="37.5" customHeight="1" x14ac:dyDescent="0.2">
      <c r="B7" s="8" t="s">
        <v>33</v>
      </c>
      <c r="C7" s="9" t="s">
        <v>34</v>
      </c>
      <c r="D7" s="10"/>
    </row>
    <row r="8" spans="2:4" ht="18" customHeight="1" x14ac:dyDescent="0.2">
      <c r="C8" s="37" t="s">
        <v>35</v>
      </c>
      <c r="D8" s="29"/>
    </row>
    <row r="9" spans="2:4" ht="37.5" customHeight="1" x14ac:dyDescent="0.2">
      <c r="B9" s="8" t="s">
        <v>36</v>
      </c>
      <c r="C9" s="9" t="s">
        <v>37</v>
      </c>
      <c r="D9" s="10"/>
    </row>
    <row r="10" spans="2:4" ht="37.5" customHeight="1" x14ac:dyDescent="0.2">
      <c r="B10" s="8" t="s">
        <v>38</v>
      </c>
      <c r="C10" s="9" t="s">
        <v>39</v>
      </c>
      <c r="D10" s="10"/>
    </row>
    <row r="11" spans="2:4" ht="37.5" customHeight="1" x14ac:dyDescent="0.2">
      <c r="B11" s="8" t="s">
        <v>40</v>
      </c>
      <c r="C11" s="9" t="s">
        <v>41</v>
      </c>
      <c r="D11" s="10"/>
    </row>
    <row r="12" spans="2:4" ht="37.5" customHeight="1" x14ac:dyDescent="0.2">
      <c r="B12" s="8" t="s">
        <v>42</v>
      </c>
      <c r="C12" s="9" t="s">
        <v>43</v>
      </c>
      <c r="D12" s="10"/>
    </row>
    <row r="13" spans="2:4" ht="37.5" customHeight="1" x14ac:dyDescent="0.2">
      <c r="B13" s="8" t="s">
        <v>44</v>
      </c>
      <c r="C13" s="9" t="s">
        <v>45</v>
      </c>
      <c r="D13" s="10"/>
    </row>
    <row r="14" spans="2:4" ht="37.5" customHeight="1" x14ac:dyDescent="0.2">
      <c r="B14" s="8" t="s">
        <v>46</v>
      </c>
      <c r="C14" s="9" t="s">
        <v>47</v>
      </c>
      <c r="D14" s="10"/>
    </row>
    <row r="15" spans="2:4" ht="18" customHeight="1" x14ac:dyDescent="0.2">
      <c r="C15" s="37" t="s">
        <v>48</v>
      </c>
      <c r="D15" s="29"/>
    </row>
    <row r="16" spans="2:4" ht="37.5" customHeight="1" x14ac:dyDescent="0.2">
      <c r="B16" s="8" t="s">
        <v>49</v>
      </c>
      <c r="C16" s="9" t="s">
        <v>50</v>
      </c>
      <c r="D16" s="10"/>
    </row>
    <row r="17" spans="2:4" ht="18" customHeight="1" x14ac:dyDescent="0.2">
      <c r="C17" s="37" t="s">
        <v>51</v>
      </c>
      <c r="D17" s="29"/>
    </row>
    <row r="18" spans="2:4" ht="37.5" customHeight="1" x14ac:dyDescent="0.2">
      <c r="B18" s="8" t="s">
        <v>52</v>
      </c>
      <c r="C18" s="9" t="s">
        <v>53</v>
      </c>
      <c r="D18" s="10"/>
    </row>
    <row r="19" spans="2:4" ht="37.5" customHeight="1" x14ac:dyDescent="0.2">
      <c r="B19" s="8" t="s">
        <v>54</v>
      </c>
      <c r="C19" s="9" t="s">
        <v>55</v>
      </c>
      <c r="D19" s="10"/>
    </row>
    <row r="20" spans="2:4" ht="37.5" customHeight="1" x14ac:dyDescent="0.2">
      <c r="B20" s="8" t="s">
        <v>56</v>
      </c>
      <c r="C20" s="9" t="s">
        <v>57</v>
      </c>
      <c r="D20" s="10"/>
    </row>
    <row r="21" spans="2:4" ht="37.5" customHeight="1" x14ac:dyDescent="0.2">
      <c r="B21" s="8" t="s">
        <v>58</v>
      </c>
      <c r="C21" s="9" t="s">
        <v>59</v>
      </c>
      <c r="D21" s="10"/>
    </row>
    <row r="22" spans="2:4" ht="37.5" customHeight="1" x14ac:dyDescent="0.2">
      <c r="B22" s="8" t="s">
        <v>60</v>
      </c>
      <c r="C22" s="9" t="s">
        <v>61</v>
      </c>
      <c r="D22" s="10"/>
    </row>
    <row r="23" spans="2:4" ht="18" customHeight="1" x14ac:dyDescent="0.2">
      <c r="C23" s="37" t="s">
        <v>62</v>
      </c>
      <c r="D23" s="29"/>
    </row>
    <row r="24" spans="2:4" ht="37.5" customHeight="1" x14ac:dyDescent="0.2">
      <c r="B24" s="8" t="s">
        <v>63</v>
      </c>
      <c r="C24" s="9" t="s">
        <v>64</v>
      </c>
      <c r="D24" s="10"/>
    </row>
  </sheetData>
  <mergeCells count="6">
    <mergeCell ref="B2:D2"/>
    <mergeCell ref="B3:D3"/>
    <mergeCell ref="C17:D17"/>
    <mergeCell ref="C8:D8"/>
    <mergeCell ref="C15:D15"/>
    <mergeCell ref="C23:D23"/>
  </mergeCells>
  <printOptions horizontalCentered="1"/>
  <pageMargins left="0.4" right="0.4" top="0.5" bottom="0.5" header="0.2" footer="0.2"/>
  <pageSetup paperSize="9" fitToHeight="0"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J27"/>
  <sheetViews>
    <sheetView showGridLines="0" zoomScale="125"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7" sqref="C7"/>
    </sheetView>
  </sheetViews>
  <sheetFormatPr baseColWidth="10" defaultColWidth="8.6640625" defaultRowHeight="15" x14ac:dyDescent="0.2"/>
  <cols>
    <col min="1" max="1" width="2" customWidth="1"/>
    <col min="2" max="2" width="28" customWidth="1"/>
    <col min="3" max="10" width="14" customWidth="1"/>
    <col min="11" max="11" width="4" customWidth="1"/>
  </cols>
  <sheetData>
    <row r="2" spans="2:10" ht="22.25" customHeight="1" x14ac:dyDescent="0.2">
      <c r="B2" s="31" t="s">
        <v>65</v>
      </c>
      <c r="C2" s="29"/>
      <c r="D2" s="29"/>
      <c r="E2" s="29"/>
      <c r="F2" s="29"/>
      <c r="G2" s="29"/>
      <c r="H2" s="29"/>
      <c r="I2" s="29"/>
      <c r="J2" s="29"/>
    </row>
    <row r="3" spans="2:10" ht="15" customHeight="1" x14ac:dyDescent="0.2">
      <c r="B3" s="33" t="s">
        <v>66</v>
      </c>
      <c r="C3" s="29"/>
      <c r="D3" s="29"/>
      <c r="E3" s="29"/>
      <c r="F3" s="29"/>
      <c r="G3" s="29"/>
      <c r="H3" s="29"/>
      <c r="I3" s="29"/>
      <c r="J3" s="29"/>
    </row>
    <row r="5" spans="2:10" ht="37.5" customHeight="1" x14ac:dyDescent="0.2">
      <c r="B5" s="7" t="s">
        <v>28</v>
      </c>
      <c r="C5" s="7" t="s">
        <v>67</v>
      </c>
      <c r="D5" s="7" t="s">
        <v>68</v>
      </c>
      <c r="E5" s="7" t="s">
        <v>69</v>
      </c>
      <c r="F5" s="7" t="s">
        <v>70</v>
      </c>
      <c r="G5" s="7" t="s">
        <v>71</v>
      </c>
      <c r="H5" s="7" t="s">
        <v>72</v>
      </c>
      <c r="I5" s="7" t="s">
        <v>73</v>
      </c>
      <c r="J5" s="7" t="s">
        <v>74</v>
      </c>
    </row>
    <row r="6" spans="2:10" ht="24" customHeight="1" x14ac:dyDescent="0.2">
      <c r="B6" s="38" t="s">
        <v>75</v>
      </c>
      <c r="C6" s="29"/>
      <c r="D6" s="29"/>
      <c r="E6" s="29"/>
      <c r="F6" s="29"/>
      <c r="G6" s="29"/>
      <c r="H6" s="29"/>
      <c r="I6" s="29"/>
      <c r="J6" s="29"/>
    </row>
    <row r="7" spans="2:10" ht="21.75" customHeight="1" x14ac:dyDescent="0.2">
      <c r="B7" s="8" t="s">
        <v>76</v>
      </c>
      <c r="C7" s="11">
        <v>6800</v>
      </c>
      <c r="D7" s="12"/>
      <c r="E7" s="12"/>
      <c r="F7" s="12"/>
      <c r="G7" s="12"/>
      <c r="H7" s="12"/>
      <c r="I7" s="12"/>
      <c r="J7" s="12"/>
    </row>
    <row r="8" spans="2:10" ht="21.75" customHeight="1" x14ac:dyDescent="0.2">
      <c r="B8" s="8" t="s">
        <v>77</v>
      </c>
      <c r="C8" s="11">
        <v>4760</v>
      </c>
      <c r="D8" s="12"/>
      <c r="E8" s="12"/>
      <c r="F8" s="12"/>
      <c r="G8" s="12"/>
      <c r="H8" s="12"/>
      <c r="I8" s="12"/>
      <c r="J8" s="12"/>
    </row>
    <row r="9" spans="2:10" ht="21.75" customHeight="1" x14ac:dyDescent="0.2">
      <c r="B9" s="8" t="s">
        <v>78</v>
      </c>
      <c r="C9" s="13">
        <f t="shared" ref="C9:J9" si="0">C7-C8</f>
        <v>2040</v>
      </c>
      <c r="D9" s="13">
        <f t="shared" si="0"/>
        <v>0</v>
      </c>
      <c r="E9" s="13">
        <f t="shared" si="0"/>
        <v>0</v>
      </c>
      <c r="F9" s="13">
        <f t="shared" si="0"/>
        <v>0</v>
      </c>
      <c r="G9" s="13">
        <f t="shared" si="0"/>
        <v>0</v>
      </c>
      <c r="H9" s="13">
        <f t="shared" si="0"/>
        <v>0</v>
      </c>
      <c r="I9" s="13">
        <f t="shared" si="0"/>
        <v>0</v>
      </c>
      <c r="J9" s="13">
        <f t="shared" si="0"/>
        <v>0</v>
      </c>
    </row>
    <row r="10" spans="2:10" ht="21.75" customHeight="1" x14ac:dyDescent="0.2">
      <c r="B10" s="8" t="s">
        <v>79</v>
      </c>
      <c r="C10" s="14">
        <f t="shared" ref="C10:J10" si="1">IFERROR((C7-C8)/C7,"")</f>
        <v>0.3</v>
      </c>
      <c r="D10" s="14" t="str">
        <f t="shared" si="1"/>
        <v/>
      </c>
      <c r="E10" s="14" t="str">
        <f t="shared" si="1"/>
        <v/>
      </c>
      <c r="F10" s="14" t="str">
        <f t="shared" si="1"/>
        <v/>
      </c>
      <c r="G10" s="14" t="str">
        <f t="shared" si="1"/>
        <v/>
      </c>
      <c r="H10" s="14" t="str">
        <f t="shared" si="1"/>
        <v/>
      </c>
      <c r="I10" s="14" t="str">
        <f t="shared" si="1"/>
        <v/>
      </c>
      <c r="J10" s="14" t="str">
        <f t="shared" si="1"/>
        <v/>
      </c>
    </row>
    <row r="11" spans="2:10" ht="21.75" customHeight="1" x14ac:dyDescent="0.2">
      <c r="B11" s="8" t="s">
        <v>80</v>
      </c>
      <c r="C11" s="11">
        <v>1450</v>
      </c>
      <c r="D11" s="12"/>
      <c r="E11" s="12"/>
      <c r="F11" s="12"/>
      <c r="G11" s="12"/>
      <c r="H11" s="12"/>
      <c r="I11" s="12"/>
      <c r="J11" s="12"/>
    </row>
    <row r="12" spans="2:10" ht="21.75" customHeight="1" x14ac:dyDescent="0.2">
      <c r="B12" s="8" t="s">
        <v>81</v>
      </c>
      <c r="C12" s="13">
        <f t="shared" ref="C12:J12" si="2">C9-C11</f>
        <v>590</v>
      </c>
      <c r="D12" s="13">
        <f t="shared" si="2"/>
        <v>0</v>
      </c>
      <c r="E12" s="13">
        <f t="shared" si="2"/>
        <v>0</v>
      </c>
      <c r="F12" s="13">
        <f t="shared" si="2"/>
        <v>0</v>
      </c>
      <c r="G12" s="13">
        <f t="shared" si="2"/>
        <v>0</v>
      </c>
      <c r="H12" s="13">
        <f t="shared" si="2"/>
        <v>0</v>
      </c>
      <c r="I12" s="13">
        <f t="shared" si="2"/>
        <v>0</v>
      </c>
      <c r="J12" s="13">
        <f t="shared" si="2"/>
        <v>0</v>
      </c>
    </row>
    <row r="13" spans="2:10" ht="21.75" customHeight="1" x14ac:dyDescent="0.2">
      <c r="B13" s="8" t="s">
        <v>82</v>
      </c>
      <c r="C13" s="11">
        <v>80</v>
      </c>
      <c r="D13" s="12"/>
      <c r="E13" s="12"/>
      <c r="F13" s="12"/>
      <c r="G13" s="12"/>
      <c r="H13" s="12"/>
      <c r="I13" s="12"/>
      <c r="J13" s="12"/>
    </row>
    <row r="14" spans="2:10" ht="21.75" customHeight="1" x14ac:dyDescent="0.2">
      <c r="B14" s="8" t="s">
        <v>83</v>
      </c>
      <c r="C14" s="11">
        <v>40</v>
      </c>
      <c r="D14" s="12"/>
      <c r="E14" s="12"/>
      <c r="F14" s="12"/>
      <c r="G14" s="12"/>
      <c r="H14" s="12"/>
      <c r="I14" s="12"/>
      <c r="J14" s="12"/>
    </row>
    <row r="15" spans="2:10" ht="21.75" customHeight="1" x14ac:dyDescent="0.2">
      <c r="B15" s="8" t="s">
        <v>84</v>
      </c>
      <c r="C15" s="13">
        <f t="shared" ref="C15:J15" si="3">C12-C13-C14</f>
        <v>470</v>
      </c>
      <c r="D15" s="13">
        <f t="shared" si="3"/>
        <v>0</v>
      </c>
      <c r="E15" s="13">
        <f t="shared" si="3"/>
        <v>0</v>
      </c>
      <c r="F15" s="13">
        <f t="shared" si="3"/>
        <v>0</v>
      </c>
      <c r="G15" s="13">
        <f t="shared" si="3"/>
        <v>0</v>
      </c>
      <c r="H15" s="13">
        <f t="shared" si="3"/>
        <v>0</v>
      </c>
      <c r="I15" s="13">
        <f t="shared" si="3"/>
        <v>0</v>
      </c>
      <c r="J15" s="13">
        <f t="shared" si="3"/>
        <v>0</v>
      </c>
    </row>
    <row r="16" spans="2:10" ht="21.75" customHeight="1" x14ac:dyDescent="0.2">
      <c r="B16" s="8" t="s">
        <v>85</v>
      </c>
      <c r="C16" s="13">
        <f t="shared" ref="C16:J16" si="4">IF(C15&gt;0,C15*0.15,0)</f>
        <v>70.5</v>
      </c>
      <c r="D16" s="13">
        <f t="shared" si="4"/>
        <v>0</v>
      </c>
      <c r="E16" s="13">
        <f t="shared" si="4"/>
        <v>0</v>
      </c>
      <c r="F16" s="13">
        <f t="shared" si="4"/>
        <v>0</v>
      </c>
      <c r="G16" s="13">
        <f t="shared" si="4"/>
        <v>0</v>
      </c>
      <c r="H16" s="13">
        <f t="shared" si="4"/>
        <v>0</v>
      </c>
      <c r="I16" s="13">
        <f t="shared" si="4"/>
        <v>0</v>
      </c>
      <c r="J16" s="13">
        <f t="shared" si="4"/>
        <v>0</v>
      </c>
    </row>
    <row r="17" spans="2:10" ht="21.75" customHeight="1" x14ac:dyDescent="0.2">
      <c r="B17" s="8" t="s">
        <v>86</v>
      </c>
      <c r="C17" s="13">
        <f t="shared" ref="C17:J17" si="5">C15-C16</f>
        <v>399.5</v>
      </c>
      <c r="D17" s="13">
        <f t="shared" si="5"/>
        <v>0</v>
      </c>
      <c r="E17" s="13">
        <f t="shared" si="5"/>
        <v>0</v>
      </c>
      <c r="F17" s="13">
        <f t="shared" si="5"/>
        <v>0</v>
      </c>
      <c r="G17" s="13">
        <f t="shared" si="5"/>
        <v>0</v>
      </c>
      <c r="H17" s="13">
        <f t="shared" si="5"/>
        <v>0</v>
      </c>
      <c r="I17" s="13">
        <f t="shared" si="5"/>
        <v>0</v>
      </c>
      <c r="J17" s="13">
        <f t="shared" si="5"/>
        <v>0</v>
      </c>
    </row>
    <row r="18" spans="2:10" ht="21.75" customHeight="1" x14ac:dyDescent="0.2">
      <c r="B18" s="8" t="s">
        <v>87</v>
      </c>
      <c r="C18" s="14">
        <f t="shared" ref="C18:J18" si="6">IFERROR(C17/C7,"")</f>
        <v>5.8749999999999997E-2</v>
      </c>
      <c r="D18" s="14" t="str">
        <f t="shared" si="6"/>
        <v/>
      </c>
      <c r="E18" s="14" t="str">
        <f t="shared" si="6"/>
        <v/>
      </c>
      <c r="F18" s="14" t="str">
        <f t="shared" si="6"/>
        <v/>
      </c>
      <c r="G18" s="14" t="str">
        <f t="shared" si="6"/>
        <v/>
      </c>
      <c r="H18" s="14" t="str">
        <f t="shared" si="6"/>
        <v/>
      </c>
      <c r="I18" s="14" t="str">
        <f t="shared" si="6"/>
        <v/>
      </c>
      <c r="J18" s="14" t="str">
        <f t="shared" si="6"/>
        <v/>
      </c>
    </row>
    <row r="20" spans="2:10" ht="24" customHeight="1" x14ac:dyDescent="0.2">
      <c r="B20" s="38" t="s">
        <v>88</v>
      </c>
      <c r="C20" s="29"/>
      <c r="D20" s="29"/>
      <c r="E20" s="29"/>
      <c r="F20" s="29"/>
      <c r="G20" s="29"/>
      <c r="H20" s="29"/>
      <c r="I20" s="29"/>
      <c r="J20" s="29"/>
    </row>
    <row r="21" spans="2:10" ht="21.75" customHeight="1" x14ac:dyDescent="0.2">
      <c r="B21" s="8" t="s">
        <v>89</v>
      </c>
      <c r="C21" s="11">
        <v>1800</v>
      </c>
      <c r="D21" s="12"/>
      <c r="E21" s="12"/>
      <c r="F21" s="12"/>
      <c r="G21" s="12"/>
      <c r="H21" s="12"/>
      <c r="I21" s="12"/>
      <c r="J21" s="12"/>
    </row>
    <row r="22" spans="2:10" ht="21.75" customHeight="1" x14ac:dyDescent="0.2">
      <c r="B22" s="8" t="s">
        <v>90</v>
      </c>
      <c r="C22" s="11">
        <v>12500</v>
      </c>
      <c r="D22" s="12"/>
      <c r="E22" s="12"/>
      <c r="F22" s="12"/>
      <c r="G22" s="12"/>
      <c r="H22" s="12"/>
      <c r="I22" s="12"/>
      <c r="J22" s="12"/>
    </row>
    <row r="23" spans="2:10" ht="21.75" customHeight="1" x14ac:dyDescent="0.2">
      <c r="B23" s="8" t="s">
        <v>91</v>
      </c>
      <c r="C23" s="11">
        <v>9800</v>
      </c>
      <c r="D23" s="12"/>
      <c r="E23" s="12"/>
      <c r="F23" s="12"/>
      <c r="G23" s="12"/>
      <c r="H23" s="12"/>
      <c r="I23" s="12"/>
      <c r="J23" s="12"/>
    </row>
    <row r="24" spans="2:10" ht="21.75" customHeight="1" x14ac:dyDescent="0.2">
      <c r="B24" s="8" t="s">
        <v>92</v>
      </c>
      <c r="C24" s="11">
        <v>7200</v>
      </c>
      <c r="D24" s="12"/>
      <c r="E24" s="12"/>
      <c r="F24" s="12"/>
      <c r="G24" s="12"/>
      <c r="H24" s="12"/>
      <c r="I24" s="12"/>
      <c r="J24" s="12"/>
    </row>
    <row r="25" spans="2:10" ht="21.75" customHeight="1" x14ac:dyDescent="0.2">
      <c r="B25" s="8" t="s">
        <v>93</v>
      </c>
      <c r="C25" s="11">
        <v>8000</v>
      </c>
      <c r="D25" s="12"/>
      <c r="E25" s="12"/>
      <c r="F25" s="12"/>
      <c r="G25" s="12"/>
      <c r="H25" s="12"/>
      <c r="I25" s="12"/>
      <c r="J25" s="12"/>
    </row>
    <row r="27" spans="2:10" ht="27.75" customHeight="1" x14ac:dyDescent="0.2">
      <c r="B27" s="35" t="s">
        <v>94</v>
      </c>
      <c r="C27" s="36"/>
      <c r="D27" s="36"/>
      <c r="E27" s="36"/>
      <c r="F27" s="36"/>
      <c r="G27" s="36"/>
      <c r="H27" s="36"/>
      <c r="I27" s="36"/>
      <c r="J27" s="36"/>
    </row>
  </sheetData>
  <mergeCells count="5">
    <mergeCell ref="B3:J3"/>
    <mergeCell ref="B20:J20"/>
    <mergeCell ref="B27:J27"/>
    <mergeCell ref="B6:J6"/>
    <mergeCell ref="B2:J2"/>
  </mergeCells>
  <printOptions horizontalCentered="1"/>
  <pageMargins left="0.4" right="0.4" top="0.5" bottom="0.5" header="0.2" footer="0.2"/>
  <pageSetup paperSize="9" fitToHeight="0" orientation="landscape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P28"/>
  <sheetViews>
    <sheetView showGridLines="0" zoomScale="157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baseColWidth="10" defaultColWidth="8.6640625" defaultRowHeight="15" x14ac:dyDescent="0.2"/>
  <cols>
    <col min="1" max="1" width="2" customWidth="1"/>
    <col min="2" max="2" width="30" customWidth="1"/>
    <col min="3" max="3" width="22" customWidth="1"/>
    <col min="4" max="16" width="11" customWidth="1"/>
    <col min="17" max="17" width="4" customWidth="1"/>
  </cols>
  <sheetData>
    <row r="2" spans="2:16" ht="22" customHeight="1" x14ac:dyDescent="0.2">
      <c r="B2" s="31" t="s">
        <v>95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</row>
    <row r="3" spans="2:16" ht="15" customHeight="1" x14ac:dyDescent="0.2">
      <c r="B3" s="33" t="s">
        <v>96</v>
      </c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</row>
    <row r="5" spans="2:16" ht="31.5" customHeight="1" x14ac:dyDescent="0.2">
      <c r="B5" s="7" t="s">
        <v>28</v>
      </c>
      <c r="C5" s="7" t="s">
        <v>97</v>
      </c>
      <c r="D5" s="7" t="s">
        <v>98</v>
      </c>
      <c r="E5" s="7" t="s">
        <v>99</v>
      </c>
      <c r="F5" s="7" t="s">
        <v>100</v>
      </c>
      <c r="G5" s="7" t="s">
        <v>101</v>
      </c>
      <c r="H5" s="7" t="s">
        <v>102</v>
      </c>
      <c r="I5" s="7" t="s">
        <v>103</v>
      </c>
      <c r="J5" s="7" t="s">
        <v>104</v>
      </c>
      <c r="K5" s="7" t="s">
        <v>105</v>
      </c>
      <c r="L5" s="7" t="s">
        <v>106</v>
      </c>
      <c r="M5" s="7" t="s">
        <v>107</v>
      </c>
      <c r="N5" s="7" t="s">
        <v>108</v>
      </c>
      <c r="O5" s="7" t="s">
        <v>109</v>
      </c>
      <c r="P5" s="7" t="s">
        <v>110</v>
      </c>
    </row>
    <row r="6" spans="2:16" ht="21.75" customHeight="1" x14ac:dyDescent="0.2">
      <c r="B6" s="39" t="s">
        <v>111</v>
      </c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</row>
    <row r="7" spans="2:16" ht="21.75" customHeight="1" x14ac:dyDescent="0.2">
      <c r="B7" s="8" t="s">
        <v>112</v>
      </c>
      <c r="C7" s="9" t="s">
        <v>113</v>
      </c>
      <c r="D7" s="12"/>
      <c r="E7" s="13">
        <f t="shared" ref="E7:P7" si="0">D25</f>
        <v>0</v>
      </c>
      <c r="F7" s="13">
        <f t="shared" si="0"/>
        <v>0</v>
      </c>
      <c r="G7" s="13">
        <f t="shared" si="0"/>
        <v>0</v>
      </c>
      <c r="H7" s="13">
        <f t="shared" si="0"/>
        <v>0</v>
      </c>
      <c r="I7" s="13">
        <f t="shared" si="0"/>
        <v>0</v>
      </c>
      <c r="J7" s="13">
        <f t="shared" si="0"/>
        <v>0</v>
      </c>
      <c r="K7" s="13">
        <f t="shared" si="0"/>
        <v>0</v>
      </c>
      <c r="L7" s="13">
        <f t="shared" si="0"/>
        <v>0</v>
      </c>
      <c r="M7" s="13">
        <f t="shared" si="0"/>
        <v>0</v>
      </c>
      <c r="N7" s="13">
        <f t="shared" si="0"/>
        <v>0</v>
      </c>
      <c r="O7" s="13">
        <f t="shared" si="0"/>
        <v>0</v>
      </c>
      <c r="P7" s="13">
        <f t="shared" si="0"/>
        <v>0</v>
      </c>
    </row>
    <row r="8" spans="2:16" ht="21.75" customHeight="1" x14ac:dyDescent="0.2">
      <c r="B8" s="39" t="s">
        <v>114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</row>
    <row r="9" spans="2:16" ht="21.75" customHeight="1" x14ac:dyDescent="0.2">
      <c r="B9" s="8" t="s">
        <v>115</v>
      </c>
      <c r="C9" s="9" t="s">
        <v>116</v>
      </c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spans="2:16" ht="21.75" customHeight="1" x14ac:dyDescent="0.2">
      <c r="B10" s="8" t="s">
        <v>117</v>
      </c>
      <c r="C10" s="9" t="s">
        <v>118</v>
      </c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spans="2:16" ht="21.75" customHeight="1" x14ac:dyDescent="0.2">
      <c r="B11" s="8" t="s">
        <v>119</v>
      </c>
      <c r="C11" s="9" t="s">
        <v>120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spans="2:16" ht="21.75" customHeight="1" x14ac:dyDescent="0.2">
      <c r="B12" s="15" t="s">
        <v>121</v>
      </c>
      <c r="C12" s="16" t="s">
        <v>122</v>
      </c>
      <c r="D12" s="13">
        <f t="shared" ref="D12:P12" si="1">SUM(D9:D11)</f>
        <v>0</v>
      </c>
      <c r="E12" s="13">
        <f t="shared" si="1"/>
        <v>0</v>
      </c>
      <c r="F12" s="13">
        <f t="shared" si="1"/>
        <v>0</v>
      </c>
      <c r="G12" s="13">
        <f t="shared" si="1"/>
        <v>0</v>
      </c>
      <c r="H12" s="13">
        <f t="shared" si="1"/>
        <v>0</v>
      </c>
      <c r="I12" s="13">
        <f t="shared" si="1"/>
        <v>0</v>
      </c>
      <c r="J12" s="13">
        <f t="shared" si="1"/>
        <v>0</v>
      </c>
      <c r="K12" s="13">
        <f t="shared" si="1"/>
        <v>0</v>
      </c>
      <c r="L12" s="13">
        <f t="shared" si="1"/>
        <v>0</v>
      </c>
      <c r="M12" s="13">
        <f t="shared" si="1"/>
        <v>0</v>
      </c>
      <c r="N12" s="13">
        <f t="shared" si="1"/>
        <v>0</v>
      </c>
      <c r="O12" s="13">
        <f t="shared" si="1"/>
        <v>0</v>
      </c>
      <c r="P12" s="13">
        <f t="shared" si="1"/>
        <v>0</v>
      </c>
    </row>
    <row r="13" spans="2:16" ht="21.75" customHeight="1" x14ac:dyDescent="0.2">
      <c r="B13" s="40" t="s">
        <v>123</v>
      </c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</row>
    <row r="14" spans="2:16" ht="21.75" customHeight="1" x14ac:dyDescent="0.2">
      <c r="B14" s="8" t="s">
        <v>124</v>
      </c>
      <c r="C14" s="9" t="s">
        <v>125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</row>
    <row r="15" spans="2:16" ht="21.75" customHeight="1" x14ac:dyDescent="0.2">
      <c r="B15" s="8" t="s">
        <v>126</v>
      </c>
      <c r="C15" s="9" t="s">
        <v>127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</row>
    <row r="16" spans="2:16" ht="21.75" customHeight="1" x14ac:dyDescent="0.2">
      <c r="B16" s="8" t="s">
        <v>128</v>
      </c>
      <c r="C16" s="9" t="s">
        <v>129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</row>
    <row r="17" spans="2:16" ht="21.75" customHeight="1" x14ac:dyDescent="0.2">
      <c r="B17" s="8" t="s">
        <v>130</v>
      </c>
      <c r="C17" s="9" t="s">
        <v>131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</row>
    <row r="18" spans="2:16" ht="21.75" customHeight="1" x14ac:dyDescent="0.2">
      <c r="B18" s="8" t="s">
        <v>132</v>
      </c>
      <c r="C18" s="9" t="s">
        <v>133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</row>
    <row r="19" spans="2:16" ht="21.75" customHeight="1" x14ac:dyDescent="0.2">
      <c r="B19" s="8" t="s">
        <v>134</v>
      </c>
      <c r="C19" s="9" t="s">
        <v>135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</row>
    <row r="20" spans="2:16" ht="21.75" customHeight="1" x14ac:dyDescent="0.2">
      <c r="B20" s="8" t="s">
        <v>136</v>
      </c>
      <c r="C20" s="9" t="s">
        <v>137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</row>
    <row r="21" spans="2:16" ht="21.75" customHeight="1" x14ac:dyDescent="0.2">
      <c r="B21" s="15" t="s">
        <v>138</v>
      </c>
      <c r="C21" s="17" t="s">
        <v>122</v>
      </c>
      <c r="D21" s="13">
        <f t="shared" ref="D21:P21" si="2">SUM(D14:D20)</f>
        <v>0</v>
      </c>
      <c r="E21" s="13">
        <f t="shared" si="2"/>
        <v>0</v>
      </c>
      <c r="F21" s="13">
        <f t="shared" si="2"/>
        <v>0</v>
      </c>
      <c r="G21" s="13">
        <f t="shared" si="2"/>
        <v>0</v>
      </c>
      <c r="H21" s="13">
        <f t="shared" si="2"/>
        <v>0</v>
      </c>
      <c r="I21" s="13">
        <f t="shared" si="2"/>
        <v>0</v>
      </c>
      <c r="J21" s="13">
        <f t="shared" si="2"/>
        <v>0</v>
      </c>
      <c r="K21" s="13">
        <f t="shared" si="2"/>
        <v>0</v>
      </c>
      <c r="L21" s="13">
        <f t="shared" si="2"/>
        <v>0</v>
      </c>
      <c r="M21" s="13">
        <f t="shared" si="2"/>
        <v>0</v>
      </c>
      <c r="N21" s="13">
        <f t="shared" si="2"/>
        <v>0</v>
      </c>
      <c r="O21" s="13">
        <f t="shared" si="2"/>
        <v>0</v>
      </c>
      <c r="P21" s="13">
        <f t="shared" si="2"/>
        <v>0</v>
      </c>
    </row>
    <row r="22" spans="2:16" ht="24" customHeight="1" x14ac:dyDescent="0.2">
      <c r="B22" s="18" t="s">
        <v>139</v>
      </c>
      <c r="C22" s="19"/>
      <c r="D22" s="13">
        <f t="shared" ref="D22:P22" si="3">D12-D21</f>
        <v>0</v>
      </c>
      <c r="E22" s="13">
        <f t="shared" si="3"/>
        <v>0</v>
      </c>
      <c r="F22" s="13">
        <f t="shared" si="3"/>
        <v>0</v>
      </c>
      <c r="G22" s="13">
        <f t="shared" si="3"/>
        <v>0</v>
      </c>
      <c r="H22" s="13">
        <f t="shared" si="3"/>
        <v>0</v>
      </c>
      <c r="I22" s="13">
        <f t="shared" si="3"/>
        <v>0</v>
      </c>
      <c r="J22" s="13">
        <f t="shared" si="3"/>
        <v>0</v>
      </c>
      <c r="K22" s="13">
        <f t="shared" si="3"/>
        <v>0</v>
      </c>
      <c r="L22" s="13">
        <f t="shared" si="3"/>
        <v>0</v>
      </c>
      <c r="M22" s="13">
        <f t="shared" si="3"/>
        <v>0</v>
      </c>
      <c r="N22" s="13">
        <f t="shared" si="3"/>
        <v>0</v>
      </c>
      <c r="O22" s="13">
        <f t="shared" si="3"/>
        <v>0</v>
      </c>
      <c r="P22" s="13">
        <f t="shared" si="3"/>
        <v>0</v>
      </c>
    </row>
    <row r="23" spans="2:16" ht="21.75" customHeight="1" x14ac:dyDescent="0.2">
      <c r="B23" s="8" t="s">
        <v>140</v>
      </c>
      <c r="C23" s="11" t="s">
        <v>141</v>
      </c>
      <c r="D23" s="12"/>
      <c r="E23" s="13">
        <f t="shared" ref="E23:P23" si="4">$D$23</f>
        <v>0</v>
      </c>
      <c r="F23" s="13">
        <f t="shared" si="4"/>
        <v>0</v>
      </c>
      <c r="G23" s="13">
        <f t="shared" si="4"/>
        <v>0</v>
      </c>
      <c r="H23" s="13">
        <f t="shared" si="4"/>
        <v>0</v>
      </c>
      <c r="I23" s="13">
        <f t="shared" si="4"/>
        <v>0</v>
      </c>
      <c r="J23" s="13">
        <f t="shared" si="4"/>
        <v>0</v>
      </c>
      <c r="K23" s="13">
        <f t="shared" si="4"/>
        <v>0</v>
      </c>
      <c r="L23" s="13">
        <f t="shared" si="4"/>
        <v>0</v>
      </c>
      <c r="M23" s="13">
        <f t="shared" si="4"/>
        <v>0</v>
      </c>
      <c r="N23" s="13">
        <f t="shared" si="4"/>
        <v>0</v>
      </c>
      <c r="O23" s="13">
        <f t="shared" si="4"/>
        <v>0</v>
      </c>
      <c r="P23" s="13">
        <f t="shared" si="4"/>
        <v>0</v>
      </c>
    </row>
    <row r="25" spans="2:16" ht="24" customHeight="1" x14ac:dyDescent="0.2">
      <c r="B25" s="18" t="s">
        <v>142</v>
      </c>
      <c r="C25" s="17" t="s">
        <v>122</v>
      </c>
      <c r="D25" s="13">
        <f t="shared" ref="D25:P25" si="5">D7+D22</f>
        <v>0</v>
      </c>
      <c r="E25" s="13">
        <f t="shared" si="5"/>
        <v>0</v>
      </c>
      <c r="F25" s="13">
        <f t="shared" si="5"/>
        <v>0</v>
      </c>
      <c r="G25" s="13">
        <f t="shared" si="5"/>
        <v>0</v>
      </c>
      <c r="H25" s="13">
        <f t="shared" si="5"/>
        <v>0</v>
      </c>
      <c r="I25" s="13">
        <f t="shared" si="5"/>
        <v>0</v>
      </c>
      <c r="J25" s="13">
        <f t="shared" si="5"/>
        <v>0</v>
      </c>
      <c r="K25" s="13">
        <f t="shared" si="5"/>
        <v>0</v>
      </c>
      <c r="L25" s="13">
        <f t="shared" si="5"/>
        <v>0</v>
      </c>
      <c r="M25" s="13">
        <f t="shared" si="5"/>
        <v>0</v>
      </c>
      <c r="N25" s="13">
        <f t="shared" si="5"/>
        <v>0</v>
      </c>
      <c r="O25" s="13">
        <f t="shared" si="5"/>
        <v>0</v>
      </c>
      <c r="P25" s="13">
        <f t="shared" si="5"/>
        <v>0</v>
      </c>
    </row>
    <row r="26" spans="2:16" ht="24" customHeight="1" x14ac:dyDescent="0.2">
      <c r="B26" s="8" t="s">
        <v>143</v>
      </c>
      <c r="C26" s="16" t="s">
        <v>144</v>
      </c>
      <c r="D26" s="20" t="str">
        <f t="shared" ref="D26:P26" si="6">IF(D25&lt;0,"NEGATIVE",IF(D25&lt;D23,"LOW","OK"))</f>
        <v>OK</v>
      </c>
      <c r="E26" s="20" t="str">
        <f t="shared" si="6"/>
        <v>OK</v>
      </c>
      <c r="F26" s="20" t="str">
        <f t="shared" si="6"/>
        <v>OK</v>
      </c>
      <c r="G26" s="20" t="str">
        <f t="shared" si="6"/>
        <v>OK</v>
      </c>
      <c r="H26" s="20" t="str">
        <f t="shared" si="6"/>
        <v>OK</v>
      </c>
      <c r="I26" s="20" t="str">
        <f t="shared" si="6"/>
        <v>OK</v>
      </c>
      <c r="J26" s="20" t="str">
        <f t="shared" si="6"/>
        <v>OK</v>
      </c>
      <c r="K26" s="20" t="str">
        <f t="shared" si="6"/>
        <v>OK</v>
      </c>
      <c r="L26" s="20" t="str">
        <f t="shared" si="6"/>
        <v>OK</v>
      </c>
      <c r="M26" s="20" t="str">
        <f t="shared" si="6"/>
        <v>OK</v>
      </c>
      <c r="N26" s="20" t="str">
        <f t="shared" si="6"/>
        <v>OK</v>
      </c>
      <c r="O26" s="20" t="str">
        <f t="shared" si="6"/>
        <v>OK</v>
      </c>
      <c r="P26" s="20" t="str">
        <f t="shared" si="6"/>
        <v>OK</v>
      </c>
    </row>
    <row r="28" spans="2:16" ht="27.75" customHeight="1" x14ac:dyDescent="0.2">
      <c r="B28" s="35" t="s">
        <v>145</v>
      </c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</row>
  </sheetData>
  <mergeCells count="6">
    <mergeCell ref="B6:P6"/>
    <mergeCell ref="B2:P2"/>
    <mergeCell ref="B28:P28"/>
    <mergeCell ref="B3:P3"/>
    <mergeCell ref="B8:P8"/>
    <mergeCell ref="B13:P13"/>
  </mergeCells>
  <printOptions horizontalCentered="1"/>
  <pageMargins left="0.4" right="0.4" top="0.5" bottom="0.5" header="0.2" footer="0.2"/>
  <pageSetup paperSize="8" fitToHeight="0" orientation="landscape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2:F23"/>
  <sheetViews>
    <sheetView showGridLines="0" zoomScale="170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baseColWidth="10" defaultColWidth="8.6640625" defaultRowHeight="15" x14ac:dyDescent="0.2"/>
  <cols>
    <col min="1" max="1" width="2" customWidth="1"/>
    <col min="2" max="2" width="30" customWidth="1"/>
    <col min="3" max="6" width="22" customWidth="1"/>
    <col min="7" max="7" width="4" customWidth="1"/>
  </cols>
  <sheetData>
    <row r="2" spans="2:6" ht="22.25" customHeight="1" x14ac:dyDescent="0.2">
      <c r="B2" s="31" t="s">
        <v>146</v>
      </c>
      <c r="C2" s="29"/>
      <c r="D2" s="29"/>
      <c r="E2" s="29"/>
      <c r="F2" s="29"/>
    </row>
    <row r="3" spans="2:6" ht="15" customHeight="1" x14ac:dyDescent="0.2">
      <c r="B3" s="33" t="s">
        <v>147</v>
      </c>
      <c r="C3" s="29"/>
      <c r="D3" s="29"/>
      <c r="E3" s="29"/>
      <c r="F3" s="29"/>
    </row>
    <row r="5" spans="2:6" ht="31.5" customHeight="1" x14ac:dyDescent="0.2">
      <c r="B5" s="7" t="s">
        <v>148</v>
      </c>
      <c r="C5" s="7" t="s">
        <v>149</v>
      </c>
      <c r="D5" s="21" t="s">
        <v>150</v>
      </c>
      <c r="E5" s="22" t="s">
        <v>151</v>
      </c>
      <c r="F5" s="23" t="s">
        <v>152</v>
      </c>
    </row>
    <row r="6" spans="2:6" ht="27.75" customHeight="1" x14ac:dyDescent="0.2">
      <c r="B6" s="8" t="s">
        <v>153</v>
      </c>
      <c r="C6" s="9" t="s">
        <v>154</v>
      </c>
      <c r="D6" s="24" t="s">
        <v>155</v>
      </c>
      <c r="E6" s="24" t="s">
        <v>156</v>
      </c>
      <c r="F6" s="24" t="s">
        <v>157</v>
      </c>
    </row>
    <row r="7" spans="2:6" ht="27.75" customHeight="1" x14ac:dyDescent="0.2">
      <c r="B7" s="8" t="s">
        <v>158</v>
      </c>
      <c r="C7" s="9" t="s">
        <v>159</v>
      </c>
      <c r="D7" s="24" t="s">
        <v>155</v>
      </c>
      <c r="E7" s="24" t="s">
        <v>160</v>
      </c>
      <c r="F7" s="24" t="s">
        <v>161</v>
      </c>
    </row>
    <row r="8" spans="2:6" ht="27.75" customHeight="1" x14ac:dyDescent="0.2">
      <c r="B8" s="8" t="s">
        <v>162</v>
      </c>
      <c r="C8" s="9" t="s">
        <v>163</v>
      </c>
      <c r="D8" s="24" t="s">
        <v>164</v>
      </c>
      <c r="E8" s="24" t="s">
        <v>165</v>
      </c>
      <c r="F8" s="24" t="s">
        <v>166</v>
      </c>
    </row>
    <row r="9" spans="2:6" ht="27.75" customHeight="1" x14ac:dyDescent="0.2">
      <c r="B9" s="8" t="s">
        <v>167</v>
      </c>
      <c r="C9" s="9" t="s">
        <v>168</v>
      </c>
      <c r="D9" s="24" t="s">
        <v>164</v>
      </c>
      <c r="E9" s="24" t="s">
        <v>169</v>
      </c>
      <c r="F9" s="24" t="s">
        <v>165</v>
      </c>
    </row>
    <row r="10" spans="2:6" ht="27.75" customHeight="1" x14ac:dyDescent="0.2">
      <c r="B10" s="8" t="s">
        <v>170</v>
      </c>
      <c r="C10" s="9" t="s">
        <v>171</v>
      </c>
      <c r="D10" s="24" t="s">
        <v>155</v>
      </c>
      <c r="E10" s="24" t="s">
        <v>172</v>
      </c>
      <c r="F10" s="24" t="s">
        <v>173</v>
      </c>
    </row>
    <row r="11" spans="2:6" ht="27.75" customHeight="1" x14ac:dyDescent="0.2">
      <c r="B11" s="8" t="s">
        <v>174</v>
      </c>
      <c r="C11" s="9" t="s">
        <v>175</v>
      </c>
      <c r="D11" s="24" t="s">
        <v>164</v>
      </c>
      <c r="E11" s="24" t="s">
        <v>176</v>
      </c>
      <c r="F11" s="24" t="s">
        <v>177</v>
      </c>
    </row>
    <row r="12" spans="2:6" ht="27.75" customHeight="1" x14ac:dyDescent="0.2">
      <c r="B12" s="8" t="s">
        <v>178</v>
      </c>
      <c r="C12" s="9" t="s">
        <v>179</v>
      </c>
      <c r="D12" s="24" t="s">
        <v>155</v>
      </c>
      <c r="E12" s="24" t="s">
        <v>180</v>
      </c>
      <c r="F12" s="24" t="s">
        <v>181</v>
      </c>
    </row>
    <row r="14" spans="2:6" ht="27.75" customHeight="1" x14ac:dyDescent="0.2">
      <c r="B14" s="41" t="s">
        <v>182</v>
      </c>
      <c r="C14" s="29"/>
      <c r="D14" s="29"/>
      <c r="E14" s="29"/>
      <c r="F14" s="29"/>
    </row>
    <row r="15" spans="2:6" ht="27.75" customHeight="1" x14ac:dyDescent="0.2">
      <c r="B15" s="8" t="s">
        <v>153</v>
      </c>
      <c r="C15" s="25" t="s">
        <v>154</v>
      </c>
      <c r="D15" s="26"/>
      <c r="E15" s="26"/>
      <c r="F15" s="26"/>
    </row>
    <row r="16" spans="2:6" ht="27.75" customHeight="1" x14ac:dyDescent="0.2">
      <c r="B16" s="8" t="s">
        <v>158</v>
      </c>
      <c r="C16" s="25" t="s">
        <v>159</v>
      </c>
      <c r="D16" s="26"/>
      <c r="E16" s="26"/>
      <c r="F16" s="26"/>
    </row>
    <row r="17" spans="2:6" ht="27.75" customHeight="1" x14ac:dyDescent="0.2">
      <c r="B17" s="8" t="s">
        <v>162</v>
      </c>
      <c r="C17" s="25" t="s">
        <v>163</v>
      </c>
      <c r="D17" s="26"/>
      <c r="E17" s="26"/>
      <c r="F17" s="26"/>
    </row>
    <row r="18" spans="2:6" ht="27.75" customHeight="1" x14ac:dyDescent="0.2">
      <c r="B18" s="8" t="s">
        <v>167</v>
      </c>
      <c r="C18" s="25" t="s">
        <v>168</v>
      </c>
      <c r="D18" s="26"/>
      <c r="E18" s="26"/>
      <c r="F18" s="26"/>
    </row>
    <row r="19" spans="2:6" ht="27.75" customHeight="1" x14ac:dyDescent="0.2">
      <c r="B19" s="8" t="s">
        <v>170</v>
      </c>
      <c r="C19" s="25" t="s">
        <v>171</v>
      </c>
      <c r="D19" s="26"/>
      <c r="E19" s="26"/>
      <c r="F19" s="26"/>
    </row>
    <row r="20" spans="2:6" ht="27.75" customHeight="1" x14ac:dyDescent="0.2">
      <c r="B20" s="8" t="s">
        <v>174</v>
      </c>
      <c r="C20" s="25" t="s">
        <v>175</v>
      </c>
      <c r="D20" s="26"/>
      <c r="E20" s="26"/>
      <c r="F20" s="26"/>
    </row>
    <row r="21" spans="2:6" ht="27.75" customHeight="1" x14ac:dyDescent="0.2">
      <c r="B21" s="8" t="s">
        <v>178</v>
      </c>
      <c r="C21" s="25" t="s">
        <v>179</v>
      </c>
      <c r="D21" s="26"/>
      <c r="E21" s="26"/>
      <c r="F21" s="26"/>
    </row>
    <row r="23" spans="2:6" ht="27.75" customHeight="1" x14ac:dyDescent="0.2">
      <c r="B23" s="35" t="s">
        <v>183</v>
      </c>
      <c r="C23" s="36"/>
      <c r="D23" s="36"/>
      <c r="E23" s="36"/>
      <c r="F23" s="36"/>
    </row>
  </sheetData>
  <mergeCells count="4">
    <mergeCell ref="B2:F2"/>
    <mergeCell ref="B23:F23"/>
    <mergeCell ref="B3:F3"/>
    <mergeCell ref="B14:F14"/>
  </mergeCells>
  <printOptions horizontalCentered="1"/>
  <pageMargins left="0.4" right="0.4" top="0.5" bottom="0.5" header="0.2" footer="0.2"/>
  <pageSetup paperSize="9" fitToHeight="0" orientation="landscape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2:D14"/>
  <sheetViews>
    <sheetView showGridLines="0" zoomScale="179" zoomScaleNormal="100" workbookViewId="0">
      <pane xSplit="1" ySplit="5" topLeftCell="B11" activePane="bottomRight" state="frozen"/>
      <selection pane="topRight" activeCell="B1" sqref="B1"/>
      <selection pane="bottomLeft" activeCell="A6" sqref="A6"/>
      <selection pane="bottomRight"/>
    </sheetView>
  </sheetViews>
  <sheetFormatPr baseColWidth="10" defaultColWidth="8.6640625" defaultRowHeight="15" x14ac:dyDescent="0.2"/>
  <cols>
    <col min="1" max="1" width="2" customWidth="1"/>
    <col min="2" max="2" width="32" customWidth="1"/>
    <col min="3" max="4" width="42" customWidth="1"/>
    <col min="5" max="5" width="4" customWidth="1"/>
  </cols>
  <sheetData>
    <row r="2" spans="2:4" ht="22.25" customHeight="1" x14ac:dyDescent="0.2">
      <c r="B2" s="31" t="s">
        <v>184</v>
      </c>
      <c r="C2" s="29"/>
      <c r="D2" s="29"/>
    </row>
    <row r="3" spans="2:4" ht="15" customHeight="1" x14ac:dyDescent="0.2">
      <c r="B3" s="33" t="s">
        <v>185</v>
      </c>
      <c r="C3" s="29"/>
      <c r="D3" s="29"/>
    </row>
    <row r="5" spans="2:4" ht="31.5" customHeight="1" x14ac:dyDescent="0.2">
      <c r="B5" s="7" t="s">
        <v>28</v>
      </c>
      <c r="C5" s="7" t="s">
        <v>29</v>
      </c>
      <c r="D5" s="7" t="s">
        <v>30</v>
      </c>
    </row>
    <row r="6" spans="2:4" ht="49.5" customHeight="1" x14ac:dyDescent="0.2">
      <c r="B6" s="8" t="s">
        <v>186</v>
      </c>
      <c r="C6" s="9" t="s">
        <v>187</v>
      </c>
      <c r="D6" s="10"/>
    </row>
    <row r="7" spans="2:4" ht="18" customHeight="1" x14ac:dyDescent="0.2">
      <c r="C7" s="37" t="s">
        <v>188</v>
      </c>
      <c r="D7" s="29"/>
    </row>
    <row r="8" spans="2:4" ht="49.5" customHeight="1" x14ac:dyDescent="0.2">
      <c r="B8" s="8" t="s">
        <v>189</v>
      </c>
      <c r="C8" s="9" t="s">
        <v>190</v>
      </c>
      <c r="D8" s="10"/>
    </row>
    <row r="9" spans="2:4" ht="49.5" customHeight="1" x14ac:dyDescent="0.2">
      <c r="B9" s="8" t="s">
        <v>191</v>
      </c>
      <c r="C9" s="9" t="s">
        <v>192</v>
      </c>
      <c r="D9" s="10"/>
    </row>
    <row r="10" spans="2:4" ht="49.5" customHeight="1" x14ac:dyDescent="0.2">
      <c r="B10" s="8" t="s">
        <v>193</v>
      </c>
      <c r="C10" s="9" t="s">
        <v>194</v>
      </c>
      <c r="D10" s="10"/>
    </row>
    <row r="11" spans="2:4" ht="49.5" customHeight="1" x14ac:dyDescent="0.2">
      <c r="B11" s="8" t="s">
        <v>195</v>
      </c>
      <c r="C11" s="9" t="s">
        <v>196</v>
      </c>
      <c r="D11" s="10"/>
    </row>
    <row r="12" spans="2:4" ht="49.5" customHeight="1" x14ac:dyDescent="0.2">
      <c r="B12" s="8" t="s">
        <v>197</v>
      </c>
      <c r="C12" s="9" t="s">
        <v>198</v>
      </c>
      <c r="D12" s="10"/>
    </row>
    <row r="13" spans="2:4" ht="49.5" customHeight="1" x14ac:dyDescent="0.2">
      <c r="B13" s="8" t="s">
        <v>199</v>
      </c>
      <c r="C13" s="9" t="s">
        <v>200</v>
      </c>
      <c r="D13" s="10"/>
    </row>
    <row r="14" spans="2:4" ht="49.5" customHeight="1" x14ac:dyDescent="0.2">
      <c r="B14" s="8" t="s">
        <v>201</v>
      </c>
      <c r="C14" s="9" t="s">
        <v>202</v>
      </c>
      <c r="D14" s="10"/>
    </row>
  </sheetData>
  <mergeCells count="3">
    <mergeCell ref="B3:D3"/>
    <mergeCell ref="B2:D2"/>
    <mergeCell ref="C7:D7"/>
  </mergeCells>
  <printOptions horizontalCentered="1"/>
  <pageMargins left="0.4" right="0.4" top="0.5" bottom="0.5" header="0.2" footer="0.2"/>
  <pageSetup paperSize="9" fitToHeight="0" orientation="landscape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2:D28"/>
  <sheetViews>
    <sheetView showGridLines="0" tabSelected="1" zoomScale="246" zoomScaleNormal="100" workbookViewId="0"/>
  </sheetViews>
  <sheetFormatPr baseColWidth="10" defaultColWidth="8.6640625" defaultRowHeight="15" x14ac:dyDescent="0.2"/>
  <cols>
    <col min="1" max="1" width="2" customWidth="1"/>
    <col min="2" max="2" width="6" customWidth="1"/>
    <col min="3" max="3" width="50" customWidth="1"/>
    <col min="4" max="4" width="30" customWidth="1"/>
    <col min="5" max="5" width="4" customWidth="1"/>
  </cols>
  <sheetData>
    <row r="2" spans="2:4" ht="22.25" customHeight="1" x14ac:dyDescent="0.2">
      <c r="B2" s="31" t="s">
        <v>203</v>
      </c>
      <c r="C2" s="29"/>
      <c r="D2" s="29"/>
    </row>
    <row r="3" spans="2:4" ht="15" customHeight="1" x14ac:dyDescent="0.2">
      <c r="B3" s="33" t="s">
        <v>204</v>
      </c>
      <c r="C3" s="29"/>
      <c r="D3" s="29"/>
    </row>
    <row r="5" spans="2:4" ht="27.75" customHeight="1" x14ac:dyDescent="0.2">
      <c r="B5" s="7" t="s">
        <v>205</v>
      </c>
      <c r="C5" s="7" t="s">
        <v>28</v>
      </c>
      <c r="D5" s="7" t="s">
        <v>149</v>
      </c>
    </row>
    <row r="6" spans="2:4" ht="24" customHeight="1" x14ac:dyDescent="0.2">
      <c r="B6" s="38" t="s">
        <v>206</v>
      </c>
      <c r="C6" s="29"/>
      <c r="D6" s="29"/>
    </row>
    <row r="7" spans="2:4" ht="24" customHeight="1" x14ac:dyDescent="0.2">
      <c r="B7" s="27" t="s">
        <v>207</v>
      </c>
      <c r="C7" s="8" t="s">
        <v>208</v>
      </c>
      <c r="D7" s="25"/>
    </row>
    <row r="8" spans="2:4" ht="24" customHeight="1" x14ac:dyDescent="0.2">
      <c r="B8" s="27" t="s">
        <v>207</v>
      </c>
      <c r="C8" s="8" t="s">
        <v>209</v>
      </c>
      <c r="D8" s="25" t="s">
        <v>210</v>
      </c>
    </row>
    <row r="9" spans="2:4" ht="24" customHeight="1" x14ac:dyDescent="0.2">
      <c r="B9" s="27" t="s">
        <v>207</v>
      </c>
      <c r="C9" s="8" t="s">
        <v>211</v>
      </c>
      <c r="D9" s="25" t="s">
        <v>212</v>
      </c>
    </row>
    <row r="10" spans="2:4" ht="24" customHeight="1" x14ac:dyDescent="0.2">
      <c r="B10" s="27" t="s">
        <v>207</v>
      </c>
      <c r="C10" s="8" t="s">
        <v>213</v>
      </c>
      <c r="D10" s="25" t="s">
        <v>214</v>
      </c>
    </row>
    <row r="11" spans="2:4" ht="24" customHeight="1" x14ac:dyDescent="0.2">
      <c r="B11" s="27" t="s">
        <v>207</v>
      </c>
      <c r="C11" s="8" t="s">
        <v>215</v>
      </c>
      <c r="D11" s="25"/>
    </row>
    <row r="12" spans="2:4" ht="24" customHeight="1" x14ac:dyDescent="0.2">
      <c r="B12" s="38" t="s">
        <v>216</v>
      </c>
      <c r="C12" s="29"/>
      <c r="D12" s="29"/>
    </row>
    <row r="13" spans="2:4" ht="24" customHeight="1" x14ac:dyDescent="0.2">
      <c r="B13" s="27" t="s">
        <v>207</v>
      </c>
      <c r="C13" s="8" t="s">
        <v>217</v>
      </c>
      <c r="D13" s="25" t="s">
        <v>218</v>
      </c>
    </row>
    <row r="14" spans="2:4" ht="24" customHeight="1" x14ac:dyDescent="0.2">
      <c r="B14" s="27" t="s">
        <v>207</v>
      </c>
      <c r="C14" s="8" t="s">
        <v>219</v>
      </c>
      <c r="D14" s="25"/>
    </row>
    <row r="15" spans="2:4" ht="24" customHeight="1" x14ac:dyDescent="0.2">
      <c r="B15" s="27" t="s">
        <v>207</v>
      </c>
      <c r="C15" s="8" t="s">
        <v>220</v>
      </c>
      <c r="D15" s="25" t="s">
        <v>221</v>
      </c>
    </row>
    <row r="16" spans="2:4" ht="24" customHeight="1" x14ac:dyDescent="0.2">
      <c r="B16" s="27" t="s">
        <v>207</v>
      </c>
      <c r="C16" s="8" t="s">
        <v>222</v>
      </c>
      <c r="D16" s="25" t="s">
        <v>223</v>
      </c>
    </row>
    <row r="17" spans="2:4" ht="24" customHeight="1" x14ac:dyDescent="0.2">
      <c r="B17" s="38" t="s">
        <v>224</v>
      </c>
      <c r="C17" s="29"/>
      <c r="D17" s="29"/>
    </row>
    <row r="18" spans="2:4" ht="24" customHeight="1" x14ac:dyDescent="0.2">
      <c r="B18" s="27" t="s">
        <v>207</v>
      </c>
      <c r="C18" s="8" t="s">
        <v>225</v>
      </c>
      <c r="D18" s="25" t="s">
        <v>226</v>
      </c>
    </row>
    <row r="19" spans="2:4" ht="24" customHeight="1" x14ac:dyDescent="0.2">
      <c r="B19" s="27" t="s">
        <v>207</v>
      </c>
      <c r="C19" s="8" t="s">
        <v>227</v>
      </c>
      <c r="D19" s="25" t="s">
        <v>228</v>
      </c>
    </row>
    <row r="20" spans="2:4" ht="24" customHeight="1" x14ac:dyDescent="0.2">
      <c r="B20" s="27" t="s">
        <v>207</v>
      </c>
      <c r="C20" s="8" t="s">
        <v>229</v>
      </c>
      <c r="D20" s="25" t="s">
        <v>230</v>
      </c>
    </row>
    <row r="21" spans="2:4" ht="24" customHeight="1" x14ac:dyDescent="0.2">
      <c r="B21" s="27" t="s">
        <v>207</v>
      </c>
      <c r="C21" s="8" t="s">
        <v>231</v>
      </c>
      <c r="D21" s="25"/>
    </row>
    <row r="22" spans="2:4" ht="24" customHeight="1" x14ac:dyDescent="0.2">
      <c r="B22" s="27" t="s">
        <v>207</v>
      </c>
      <c r="C22" s="8" t="s">
        <v>232</v>
      </c>
      <c r="D22" s="25" t="s">
        <v>233</v>
      </c>
    </row>
    <row r="23" spans="2:4" ht="24" customHeight="1" x14ac:dyDescent="0.2">
      <c r="B23" s="38" t="s">
        <v>234</v>
      </c>
      <c r="C23" s="29"/>
      <c r="D23" s="29"/>
    </row>
    <row r="24" spans="2:4" ht="24" customHeight="1" x14ac:dyDescent="0.2">
      <c r="B24" s="27" t="s">
        <v>207</v>
      </c>
      <c r="C24" s="8" t="s">
        <v>235</v>
      </c>
      <c r="D24" s="25" t="s">
        <v>236</v>
      </c>
    </row>
    <row r="25" spans="2:4" ht="24" customHeight="1" x14ac:dyDescent="0.2">
      <c r="B25" s="27" t="s">
        <v>207</v>
      </c>
      <c r="C25" s="8" t="s">
        <v>237</v>
      </c>
      <c r="D25" s="25"/>
    </row>
    <row r="26" spans="2:4" ht="24" customHeight="1" x14ac:dyDescent="0.2">
      <c r="B26" s="27" t="s">
        <v>207</v>
      </c>
      <c r="C26" s="8" t="s">
        <v>238</v>
      </c>
      <c r="D26" s="25"/>
    </row>
    <row r="28" spans="2:4" ht="31.5" customHeight="1" x14ac:dyDescent="0.2">
      <c r="B28" s="35" t="s">
        <v>239</v>
      </c>
      <c r="C28" s="36"/>
      <c r="D28" s="36"/>
    </row>
  </sheetData>
  <mergeCells count="7">
    <mergeCell ref="B2:D2"/>
    <mergeCell ref="B28:D28"/>
    <mergeCell ref="B3:D3"/>
    <mergeCell ref="B23:D23"/>
    <mergeCell ref="B17:D17"/>
    <mergeCell ref="B12:D12"/>
    <mergeCell ref="B6:D6"/>
  </mergeCells>
  <printOptions horizontalCentered="1"/>
  <pageMargins left="0.4" right="0.4" top="0.5" bottom="0.5" header="0.2" footer="0.2"/>
  <pageSetup paperSize="9"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00 คำแนะนำ</vt:lpstr>
      <vt:lpstr>01 Business Context</vt:lpstr>
      <vt:lpstr>02 Financial Data</vt:lpstr>
      <vt:lpstr>03 Cash Flow</vt:lpstr>
      <vt:lpstr>04 Scenario</vt:lpstr>
      <vt:lpstr>05 Dashboard</vt:lpstr>
      <vt:lpstr>06 Checklist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Phatthanaphong Phengchan</cp:lastModifiedBy>
  <cp:revision>0</cp:revision>
  <dcterms:created xsi:type="dcterms:W3CDTF">2026-05-04T08:29:01Z</dcterms:created>
  <dcterms:modified xsi:type="dcterms:W3CDTF">2026-05-07T13:17:52Z</dcterms:modified>
  <dc:language>en-US</dc:language>
</cp:coreProperties>
</file>